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23"/>
  <workbookPr showInkAnnotation="0" autoCompressPictures="0"/>
  <mc:AlternateContent xmlns:mc="http://schemas.openxmlformats.org/markup-compatibility/2006">
    <mc:Choice Requires="x15">
      <x15ac:absPath xmlns:x15ac="http://schemas.microsoft.com/office/spreadsheetml/2010/11/ac" url="/Users/lleemann/Dropbox/DD Index/Replication archive/Data/DD_data/US/"/>
    </mc:Choice>
  </mc:AlternateContent>
  <xr:revisionPtr revIDLastSave="0" documentId="13_ncr:1_{2A8066C5-83AD-B942-8700-206C400463AB}" xr6:coauthVersionLast="46" xr6:coauthVersionMax="46" xr10:uidLastSave="{00000000-0000-0000-0000-000000000000}"/>
  <bookViews>
    <workbookView xWindow="640" yWindow="500" windowWidth="28160" windowHeight="17500" tabRatio="500" activeTab="5" xr2:uid="{00000000-000D-0000-FFFF-FFFF00000000}"/>
  </bookViews>
  <sheets>
    <sheet name="original data" sheetId="1" r:id="rId1"/>
    <sheet name="2016_Referendum_people's veto" sheetId="3" r:id="rId2"/>
    <sheet name="Recall" sheetId="6" r:id="rId3"/>
    <sheet name="Sheet3" sheetId="7" r:id="rId4"/>
    <sheet name="Referendum 2016 final" sheetId="5" r:id="rId5"/>
    <sheet name="2016_init" sheetId="2" r:id="rId6"/>
    <sheet name="Initiative 2016 final" sheetId="4" r:id="rId7"/>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5" i="6" l="1"/>
  <c r="G6" i="6"/>
  <c r="G7" i="6"/>
  <c r="G8" i="6"/>
  <c r="G9" i="6"/>
  <c r="G10" i="6"/>
  <c r="G11" i="6"/>
  <c r="G12" i="6"/>
  <c r="G13" i="6"/>
  <c r="G14" i="6"/>
  <c r="G15" i="6"/>
  <c r="G16" i="6"/>
  <c r="G17" i="6"/>
  <c r="G18" i="6"/>
  <c r="G19" i="6"/>
  <c r="G20" i="6"/>
  <c r="G21" i="6"/>
  <c r="G22" i="6"/>
  <c r="G4" i="6"/>
  <c r="B2" i="5"/>
  <c r="B3" i="5"/>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D2" i="5"/>
  <c r="E2" i="5"/>
  <c r="F5" i="3"/>
  <c r="F2" i="5" s="1"/>
  <c r="G2" i="5"/>
  <c r="H2" i="5"/>
  <c r="I2" i="5"/>
  <c r="J2" i="5"/>
  <c r="K2" i="5"/>
  <c r="D3" i="5"/>
  <c r="E3" i="5"/>
  <c r="F6" i="3"/>
  <c r="F3" i="5" s="1"/>
  <c r="G3" i="5"/>
  <c r="H3" i="5"/>
  <c r="I3" i="5"/>
  <c r="J3" i="5"/>
  <c r="K3" i="5"/>
  <c r="D4" i="5"/>
  <c r="E4" i="5"/>
  <c r="F7" i="3"/>
  <c r="F4" i="5" s="1"/>
  <c r="G4" i="5"/>
  <c r="H4" i="5"/>
  <c r="I4" i="5"/>
  <c r="J4" i="5"/>
  <c r="K4" i="5"/>
  <c r="D5" i="5"/>
  <c r="E5" i="5"/>
  <c r="F8" i="3"/>
  <c r="F5" i="5" s="1"/>
  <c r="G5" i="5"/>
  <c r="H5" i="5"/>
  <c r="I5" i="5"/>
  <c r="J5" i="5"/>
  <c r="K5" i="5"/>
  <c r="D6" i="5"/>
  <c r="E6" i="5"/>
  <c r="F9" i="3"/>
  <c r="F6" i="5" s="1"/>
  <c r="G6" i="5"/>
  <c r="H6" i="5"/>
  <c r="I6" i="5"/>
  <c r="J6" i="5"/>
  <c r="K6" i="5"/>
  <c r="D7" i="5"/>
  <c r="E7" i="5"/>
  <c r="F7" i="5"/>
  <c r="G7" i="5"/>
  <c r="H7" i="5"/>
  <c r="I7" i="5"/>
  <c r="J7" i="5"/>
  <c r="K7" i="5"/>
  <c r="D8" i="5"/>
  <c r="E8" i="5"/>
  <c r="F8" i="5"/>
  <c r="G8" i="5"/>
  <c r="H8" i="5"/>
  <c r="I8" i="5"/>
  <c r="J8" i="5"/>
  <c r="K8" i="5"/>
  <c r="D9" i="5"/>
  <c r="E9" i="5"/>
  <c r="F12" i="3"/>
  <c r="F9" i="5" s="1"/>
  <c r="G9" i="5"/>
  <c r="H9" i="5"/>
  <c r="I9" i="5"/>
  <c r="J9" i="5"/>
  <c r="K9" i="5"/>
  <c r="D10" i="5"/>
  <c r="E10" i="5"/>
  <c r="F10" i="5"/>
  <c r="G10" i="5"/>
  <c r="H10" i="5"/>
  <c r="I10" i="5"/>
  <c r="J10" i="5"/>
  <c r="K10" i="5"/>
  <c r="D11" i="5"/>
  <c r="E11" i="5"/>
  <c r="F11" i="5"/>
  <c r="G11" i="5"/>
  <c r="H11" i="5"/>
  <c r="I11" i="5"/>
  <c r="J11" i="5"/>
  <c r="K11" i="5"/>
  <c r="D12" i="5"/>
  <c r="E12" i="5"/>
  <c r="F12" i="5"/>
  <c r="G12" i="5"/>
  <c r="H12" i="5"/>
  <c r="I12" i="5"/>
  <c r="J12" i="5"/>
  <c r="K12" i="5"/>
  <c r="D13" i="5"/>
  <c r="E13" i="5"/>
  <c r="F16" i="3"/>
  <c r="F13" i="5" s="1"/>
  <c r="G13" i="5"/>
  <c r="H13" i="5"/>
  <c r="I13" i="5"/>
  <c r="J13" i="5"/>
  <c r="K13" i="5"/>
  <c r="D14" i="5"/>
  <c r="E14" i="5"/>
  <c r="F17" i="3"/>
  <c r="F14" i="5" s="1"/>
  <c r="G14" i="5"/>
  <c r="H14" i="5"/>
  <c r="I14" i="5"/>
  <c r="J14" i="5"/>
  <c r="K14" i="5"/>
  <c r="D15" i="5"/>
  <c r="E15" i="5"/>
  <c r="F18" i="3"/>
  <c r="F15" i="5" s="1"/>
  <c r="G15" i="5"/>
  <c r="H15" i="5"/>
  <c r="I15" i="5"/>
  <c r="J15" i="5"/>
  <c r="K15" i="5"/>
  <c r="D16" i="5"/>
  <c r="E16" i="5"/>
  <c r="F19" i="3"/>
  <c r="F16" i="5" s="1"/>
  <c r="G16" i="5"/>
  <c r="H16" i="5"/>
  <c r="I16" i="5"/>
  <c r="J16" i="5"/>
  <c r="K16" i="5"/>
  <c r="D17" i="5"/>
  <c r="E17" i="5"/>
  <c r="F17" i="5"/>
  <c r="G17" i="5"/>
  <c r="H17" i="5"/>
  <c r="I17" i="5"/>
  <c r="J17" i="5"/>
  <c r="K17" i="5"/>
  <c r="D18" i="5"/>
  <c r="E18" i="5"/>
  <c r="F18" i="5"/>
  <c r="G18" i="5"/>
  <c r="H18" i="5"/>
  <c r="I18" i="5"/>
  <c r="J18" i="5"/>
  <c r="K18" i="5"/>
  <c r="D19" i="5"/>
  <c r="E19" i="5"/>
  <c r="F22" i="3"/>
  <c r="F19" i="5" s="1"/>
  <c r="G19" i="5"/>
  <c r="H19" i="5"/>
  <c r="I19" i="5"/>
  <c r="J19" i="5"/>
  <c r="K19" i="5"/>
  <c r="D20" i="5"/>
  <c r="E20" i="5"/>
  <c r="F23" i="3"/>
  <c r="F20" i="5" s="1"/>
  <c r="G20" i="5"/>
  <c r="H20" i="5"/>
  <c r="I20" i="5"/>
  <c r="J20" i="5"/>
  <c r="K20" i="5"/>
  <c r="D21" i="5"/>
  <c r="E21" i="5"/>
  <c r="F24" i="3"/>
  <c r="F21" i="5" s="1"/>
  <c r="G21" i="5"/>
  <c r="H21" i="5"/>
  <c r="I21" i="5"/>
  <c r="J21" i="5"/>
  <c r="K21" i="5"/>
  <c r="D22" i="5"/>
  <c r="E22" i="5"/>
  <c r="F25" i="3"/>
  <c r="F22" i="5" s="1"/>
  <c r="G22" i="5"/>
  <c r="H22" i="5"/>
  <c r="I22" i="5"/>
  <c r="J22" i="5"/>
  <c r="K22" i="5"/>
  <c r="D23" i="5"/>
  <c r="E23" i="5"/>
  <c r="F23" i="5"/>
  <c r="G23" i="5"/>
  <c r="H23" i="5"/>
  <c r="I23" i="5"/>
  <c r="J23" i="5"/>
  <c r="K23" i="5"/>
  <c r="D24" i="5"/>
  <c r="E24" i="5"/>
  <c r="F27" i="3"/>
  <c r="F24" i="5" s="1"/>
  <c r="G24" i="5"/>
  <c r="H24" i="5"/>
  <c r="I24" i="5"/>
  <c r="J24" i="5"/>
  <c r="K24" i="5"/>
  <c r="D25" i="5"/>
  <c r="E25" i="5"/>
  <c r="F28" i="3"/>
  <c r="F25" i="5" s="1"/>
  <c r="G25" i="5"/>
  <c r="H25" i="5"/>
  <c r="I25" i="5"/>
  <c r="J25" i="5"/>
  <c r="K25" i="5"/>
  <c r="D26" i="5"/>
  <c r="E26" i="5"/>
  <c r="F29" i="3"/>
  <c r="F26" i="5" s="1"/>
  <c r="G26" i="5"/>
  <c r="H26" i="5"/>
  <c r="I26" i="5"/>
  <c r="J26" i="5"/>
  <c r="K26" i="5"/>
  <c r="D27" i="5"/>
  <c r="E27" i="5"/>
  <c r="F30" i="3"/>
  <c r="F27" i="5" s="1"/>
  <c r="G27" i="5"/>
  <c r="H27" i="5"/>
  <c r="I27" i="5"/>
  <c r="J27" i="5"/>
  <c r="K27" i="5"/>
  <c r="D28" i="5"/>
  <c r="E28" i="5"/>
  <c r="F31" i="3"/>
  <c r="F28" i="5" s="1"/>
  <c r="G28" i="5"/>
  <c r="H28" i="5"/>
  <c r="I28" i="5"/>
  <c r="J28" i="5"/>
  <c r="K28" i="5"/>
  <c r="D29" i="5"/>
  <c r="E29" i="5"/>
  <c r="F29" i="5"/>
  <c r="G29" i="5"/>
  <c r="H29" i="5"/>
  <c r="I29" i="5"/>
  <c r="J29" i="5"/>
  <c r="K29" i="5"/>
  <c r="D30" i="5"/>
  <c r="E30" i="5"/>
  <c r="F33" i="3"/>
  <c r="F30" i="5" s="1"/>
  <c r="G30" i="5"/>
  <c r="H30" i="5"/>
  <c r="I30" i="5"/>
  <c r="J30" i="5"/>
  <c r="K30" i="5"/>
  <c r="D31" i="5"/>
  <c r="E31" i="5"/>
  <c r="F34" i="3"/>
  <c r="F31" i="5" s="1"/>
  <c r="G31" i="5"/>
  <c r="H31" i="5"/>
  <c r="I31" i="5"/>
  <c r="J31" i="5"/>
  <c r="K31" i="5"/>
  <c r="D32" i="5"/>
  <c r="E32" i="5"/>
  <c r="F35" i="3"/>
  <c r="F32" i="5" s="1"/>
  <c r="G32" i="5"/>
  <c r="H32" i="5"/>
  <c r="I32" i="5"/>
  <c r="J32" i="5"/>
  <c r="K32" i="5"/>
  <c r="D33" i="5"/>
  <c r="E33" i="5"/>
  <c r="F33" i="5"/>
  <c r="G33" i="5"/>
  <c r="H33" i="5"/>
  <c r="I33" i="5"/>
  <c r="J33" i="5"/>
  <c r="K33" i="5"/>
  <c r="D34" i="5"/>
  <c r="E34" i="5"/>
  <c r="F37" i="3"/>
  <c r="F34" i="5" s="1"/>
  <c r="G34" i="5"/>
  <c r="H34" i="5"/>
  <c r="I34" i="5"/>
  <c r="J34" i="5"/>
  <c r="K34" i="5"/>
  <c r="C2" i="5"/>
  <c r="C3" i="5"/>
  <c r="C4" i="5"/>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B1" i="5"/>
  <c r="C1" i="5"/>
  <c r="D1" i="5"/>
  <c r="E1" i="5"/>
  <c r="F1" i="5"/>
  <c r="G1" i="5"/>
  <c r="H1" i="5"/>
  <c r="I1" i="5"/>
  <c r="J1" i="5"/>
  <c r="K1" i="5"/>
  <c r="A2"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D2" i="4"/>
  <c r="E8" i="2"/>
  <c r="E2" i="4" s="1"/>
  <c r="G40" i="2"/>
  <c r="G34" i="4" s="1"/>
  <c r="G33" i="4"/>
  <c r="G38" i="2"/>
  <c r="G32" i="4" s="1"/>
  <c r="G37" i="2"/>
  <c r="G31" i="4" s="1"/>
  <c r="G36" i="2"/>
  <c r="G30" i="4" s="1"/>
  <c r="G29" i="4"/>
  <c r="G34" i="2"/>
  <c r="G28" i="4" s="1"/>
  <c r="G33" i="2"/>
  <c r="G27" i="4" s="1"/>
  <c r="G26" i="4"/>
  <c r="G31" i="2"/>
  <c r="G25" i="4" s="1"/>
  <c r="G24" i="4"/>
  <c r="G23" i="4"/>
  <c r="G22" i="4"/>
  <c r="G27" i="2"/>
  <c r="G21" i="4" s="1"/>
  <c r="G26" i="2"/>
  <c r="G20" i="4" s="1"/>
  <c r="G25" i="2"/>
  <c r="G19" i="4" s="1"/>
  <c r="G18" i="4"/>
  <c r="G17" i="4"/>
  <c r="G22" i="2"/>
  <c r="G16" i="4" s="1"/>
  <c r="G15" i="4"/>
  <c r="G14" i="4"/>
  <c r="G19" i="2"/>
  <c r="G13" i="4" s="1"/>
  <c r="G12" i="4"/>
  <c r="G11" i="4"/>
  <c r="G10" i="4"/>
  <c r="G15" i="2"/>
  <c r="G9" i="4" s="1"/>
  <c r="G8" i="4"/>
  <c r="G13" i="2"/>
  <c r="G7" i="4" s="1"/>
  <c r="G12" i="2"/>
  <c r="G6" i="4" s="1"/>
  <c r="G11" i="2"/>
  <c r="G5" i="4" s="1"/>
  <c r="G4" i="4"/>
  <c r="G9" i="2"/>
  <c r="G3" i="4" s="1"/>
  <c r="E8" i="4"/>
  <c r="F8" i="4"/>
  <c r="H8" i="4"/>
  <c r="I8" i="4"/>
  <c r="J8" i="4"/>
  <c r="J11" i="4"/>
  <c r="J12" i="4"/>
  <c r="J14" i="4"/>
  <c r="J17" i="4"/>
  <c r="J18" i="4"/>
  <c r="J23" i="4"/>
  <c r="J24" i="4"/>
  <c r="J29" i="4"/>
  <c r="J33" i="4"/>
  <c r="G8" i="2"/>
  <c r="G2" i="4" s="1"/>
  <c r="B2" i="4"/>
  <c r="C2" i="4"/>
  <c r="H2" i="4"/>
  <c r="I2" i="4"/>
  <c r="J2" i="4"/>
  <c r="K2" i="4"/>
  <c r="B3" i="4"/>
  <c r="C3" i="4"/>
  <c r="D3" i="4"/>
  <c r="E9" i="2"/>
  <c r="E3" i="4" s="1"/>
  <c r="H3" i="4"/>
  <c r="I3" i="4"/>
  <c r="J3" i="4"/>
  <c r="K3" i="4"/>
  <c r="B4" i="4"/>
  <c r="C4" i="4"/>
  <c r="D4" i="4"/>
  <c r="E10" i="2"/>
  <c r="E4" i="4" s="1"/>
  <c r="H4" i="4"/>
  <c r="I4" i="4"/>
  <c r="J4" i="4"/>
  <c r="K4" i="4"/>
  <c r="B5" i="4"/>
  <c r="C5" i="4"/>
  <c r="E11" i="2"/>
  <c r="E5" i="4" s="1"/>
  <c r="H5" i="4"/>
  <c r="I5" i="4"/>
  <c r="J5" i="4"/>
  <c r="K5" i="4"/>
  <c r="B6" i="4"/>
  <c r="C6" i="4"/>
  <c r="D6" i="4"/>
  <c r="E12" i="2"/>
  <c r="E6" i="4" s="1"/>
  <c r="H6" i="4"/>
  <c r="I6" i="4"/>
  <c r="J6" i="4"/>
  <c r="K6" i="4"/>
  <c r="B7" i="4"/>
  <c r="C7" i="4"/>
  <c r="F13" i="2"/>
  <c r="F7" i="4" s="1"/>
  <c r="D7" i="4"/>
  <c r="E7" i="4"/>
  <c r="H7" i="4"/>
  <c r="I7" i="4"/>
  <c r="J7" i="4"/>
  <c r="K7" i="4"/>
  <c r="B8" i="4"/>
  <c r="C8" i="4"/>
  <c r="D8" i="4"/>
  <c r="K8" i="4"/>
  <c r="B9" i="4"/>
  <c r="C9" i="4"/>
  <c r="D9" i="4"/>
  <c r="E15" i="2"/>
  <c r="E9" i="4" s="1"/>
  <c r="H9" i="4"/>
  <c r="I9" i="4"/>
  <c r="J9" i="4"/>
  <c r="K9" i="4"/>
  <c r="B10" i="4"/>
  <c r="C10" i="4"/>
  <c r="F16" i="2"/>
  <c r="F10" i="4" s="1"/>
  <c r="E10" i="4"/>
  <c r="H10" i="4"/>
  <c r="I10" i="4"/>
  <c r="J10" i="4"/>
  <c r="K10" i="4"/>
  <c r="B11" i="4"/>
  <c r="C11" i="4"/>
  <c r="D11" i="4"/>
  <c r="E11" i="4"/>
  <c r="F11" i="4"/>
  <c r="H11" i="4"/>
  <c r="I11" i="4"/>
  <c r="K11" i="4"/>
  <c r="B12" i="4"/>
  <c r="C12" i="4"/>
  <c r="D12" i="4"/>
  <c r="E12" i="4"/>
  <c r="F12" i="4"/>
  <c r="H12" i="4"/>
  <c r="I12" i="4"/>
  <c r="K12" i="4"/>
  <c r="B13" i="4"/>
  <c r="C13" i="4"/>
  <c r="E19" i="2"/>
  <c r="E13" i="4" s="1"/>
  <c r="H13" i="4"/>
  <c r="I13" i="4"/>
  <c r="J13" i="4"/>
  <c r="K13" i="4"/>
  <c r="B14" i="4"/>
  <c r="C14" i="4"/>
  <c r="D14" i="4"/>
  <c r="E14" i="4"/>
  <c r="F14" i="4"/>
  <c r="H14" i="4"/>
  <c r="I14" i="4"/>
  <c r="K14" i="4"/>
  <c r="B15" i="4"/>
  <c r="C15" i="4"/>
  <c r="D15" i="4"/>
  <c r="E15" i="4"/>
  <c r="H15" i="4"/>
  <c r="I15" i="4"/>
  <c r="J15" i="4"/>
  <c r="K15" i="4"/>
  <c r="B16" i="4"/>
  <c r="C16" i="4"/>
  <c r="D16" i="4"/>
  <c r="E22" i="2"/>
  <c r="E16" i="4" s="1"/>
  <c r="H16" i="4"/>
  <c r="I16" i="4"/>
  <c r="J16" i="4"/>
  <c r="K16" i="4"/>
  <c r="B17" i="4"/>
  <c r="C17" i="4"/>
  <c r="D17" i="4"/>
  <c r="E17" i="4"/>
  <c r="F17" i="4"/>
  <c r="H17" i="4"/>
  <c r="I17" i="4"/>
  <c r="K17" i="4"/>
  <c r="B18" i="4"/>
  <c r="C18" i="4"/>
  <c r="E18" i="4"/>
  <c r="H18" i="4"/>
  <c r="I18" i="4"/>
  <c r="K18" i="4"/>
  <c r="B19" i="4"/>
  <c r="C19" i="4"/>
  <c r="D19" i="4"/>
  <c r="E25" i="2"/>
  <c r="F25" i="2" s="1"/>
  <c r="F19" i="4" s="1"/>
  <c r="H19" i="4"/>
  <c r="I19" i="4"/>
  <c r="J19" i="4"/>
  <c r="K19" i="4"/>
  <c r="B20" i="4"/>
  <c r="C20" i="4"/>
  <c r="D20" i="4"/>
  <c r="E26" i="2"/>
  <c r="E20" i="4" s="1"/>
  <c r="H20" i="4"/>
  <c r="I20" i="4"/>
  <c r="J20" i="4"/>
  <c r="K20" i="4"/>
  <c r="B21" i="4"/>
  <c r="C21" i="4"/>
  <c r="D21" i="4"/>
  <c r="E27" i="2"/>
  <c r="E21" i="4" s="1"/>
  <c r="H21" i="4"/>
  <c r="I21" i="4"/>
  <c r="J21" i="4"/>
  <c r="K21" i="4"/>
  <c r="B22" i="4"/>
  <c r="C22" i="4"/>
  <c r="E28" i="2"/>
  <c r="E22" i="4" s="1"/>
  <c r="H22" i="4"/>
  <c r="I22" i="4"/>
  <c r="J22" i="4"/>
  <c r="K22" i="4"/>
  <c r="B23" i="4"/>
  <c r="C23" i="4"/>
  <c r="D23" i="4"/>
  <c r="E23" i="4"/>
  <c r="F23" i="4"/>
  <c r="H23" i="4"/>
  <c r="I23" i="4"/>
  <c r="K23" i="4"/>
  <c r="B24" i="4"/>
  <c r="C24" i="4"/>
  <c r="D24" i="4"/>
  <c r="E24" i="4"/>
  <c r="F24" i="4"/>
  <c r="H24" i="4"/>
  <c r="I24" i="4"/>
  <c r="K24" i="4"/>
  <c r="B25" i="4"/>
  <c r="C25" i="4"/>
  <c r="D25" i="4"/>
  <c r="E31" i="2"/>
  <c r="E25" i="4" s="1"/>
  <c r="H25" i="4"/>
  <c r="I25" i="4"/>
  <c r="J25" i="4"/>
  <c r="K25" i="4"/>
  <c r="B26" i="4"/>
  <c r="C26" i="4"/>
  <c r="D26" i="4"/>
  <c r="E26" i="4"/>
  <c r="H26" i="4"/>
  <c r="I26" i="4"/>
  <c r="J26" i="4"/>
  <c r="K26" i="4"/>
  <c r="B27" i="4"/>
  <c r="C27" i="4"/>
  <c r="D27" i="4"/>
  <c r="E33" i="2"/>
  <c r="E27" i="4" s="1"/>
  <c r="H27" i="4"/>
  <c r="I27" i="4"/>
  <c r="J27" i="4"/>
  <c r="K27" i="4"/>
  <c r="B28" i="4"/>
  <c r="C28" i="4"/>
  <c r="E34" i="2"/>
  <c r="E28" i="4" s="1"/>
  <c r="H28" i="4"/>
  <c r="I28" i="4"/>
  <c r="J28" i="4"/>
  <c r="K28" i="4"/>
  <c r="B29" i="4"/>
  <c r="C29" i="4"/>
  <c r="D29" i="4"/>
  <c r="E29" i="4"/>
  <c r="F29" i="4"/>
  <c r="H29" i="4"/>
  <c r="I29" i="4"/>
  <c r="K29" i="4"/>
  <c r="B30" i="4"/>
  <c r="C30" i="4"/>
  <c r="D30" i="4"/>
  <c r="E36" i="2"/>
  <c r="E30" i="4" s="1"/>
  <c r="H30" i="4"/>
  <c r="I30" i="4"/>
  <c r="J30" i="4"/>
  <c r="K30" i="4"/>
  <c r="B31" i="4"/>
  <c r="C31" i="4"/>
  <c r="D31" i="4"/>
  <c r="E37" i="2"/>
  <c r="E31" i="4" s="1"/>
  <c r="H31" i="4"/>
  <c r="I31" i="4"/>
  <c r="J31" i="4"/>
  <c r="K31" i="4"/>
  <c r="B32" i="4"/>
  <c r="C32" i="4"/>
  <c r="D32" i="4"/>
  <c r="E32" i="4"/>
  <c r="F38" i="2"/>
  <c r="F32" i="4" s="1"/>
  <c r="H32" i="4"/>
  <c r="I32" i="4"/>
  <c r="J32" i="4"/>
  <c r="K32" i="4"/>
  <c r="B33" i="4"/>
  <c r="C33" i="4"/>
  <c r="D33" i="4"/>
  <c r="E33" i="4"/>
  <c r="F33" i="4"/>
  <c r="H33" i="4"/>
  <c r="I33" i="4"/>
  <c r="K33" i="4"/>
  <c r="B34" i="4"/>
  <c r="C34" i="4"/>
  <c r="E40" i="2"/>
  <c r="E34" i="4" s="1"/>
  <c r="H34" i="4"/>
  <c r="I34" i="4"/>
  <c r="J34" i="4"/>
  <c r="K34" i="4"/>
  <c r="B1" i="4"/>
  <c r="C1" i="4"/>
  <c r="D1" i="4"/>
  <c r="E1" i="4"/>
  <c r="F1" i="4"/>
  <c r="G1" i="4"/>
  <c r="H1" i="4"/>
  <c r="I1" i="4"/>
  <c r="J1" i="4"/>
  <c r="K1" i="4"/>
  <c r="A2" i="4"/>
  <c r="A3"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1" i="4"/>
  <c r="F19" i="2" l="1"/>
  <c r="F13" i="4" s="1"/>
  <c r="F40" i="2"/>
  <c r="F34" i="4" s="1"/>
  <c r="F28" i="2"/>
  <c r="F22" i="4" s="1"/>
  <c r="E19" i="4"/>
  <c r="F21" i="2"/>
  <c r="F15" i="4" s="1"/>
  <c r="F27" i="2"/>
  <c r="F21" i="4" s="1"/>
  <c r="F11" i="2"/>
  <c r="F5" i="4" s="1"/>
  <c r="D22" i="4"/>
  <c r="F26" i="2"/>
  <c r="F20" i="4" s="1"/>
  <c r="D13" i="4"/>
  <c r="F37" i="2"/>
  <c r="F31" i="4" s="1"/>
  <c r="D34" i="4"/>
  <c r="F34" i="2"/>
  <c r="F28" i="4" s="1"/>
  <c r="F31" i="2"/>
  <c r="F25" i="4" s="1"/>
  <c r="F36" i="2"/>
  <c r="F30" i="4" s="1"/>
  <c r="F33" i="2"/>
  <c r="F27" i="4" s="1"/>
  <c r="D18" i="4"/>
  <c r="F24" i="2"/>
  <c r="F18" i="4" s="1"/>
  <c r="D10" i="4"/>
  <c r="F9" i="2"/>
  <c r="F3" i="4" s="1"/>
  <c r="F8" i="2"/>
  <c r="F2" i="4" s="1"/>
  <c r="D28" i="4"/>
  <c r="F12" i="2"/>
  <c r="F6" i="4" s="1"/>
  <c r="D5" i="4"/>
  <c r="F22" i="2"/>
  <c r="F16" i="4" s="1"/>
  <c r="F32" i="2"/>
  <c r="F26" i="4" s="1"/>
  <c r="F15" i="2"/>
  <c r="F9" i="4" s="1"/>
  <c r="F10" i="2"/>
  <c r="F4" i="4" s="1"/>
</calcChain>
</file>

<file path=xl/sharedStrings.xml><?xml version="1.0" encoding="utf-8"?>
<sst xmlns="http://schemas.openxmlformats.org/spreadsheetml/2006/main" count="1039" uniqueCount="441">
  <si>
    <t>general notice: states with recalls only are not included</t>
  </si>
  <si>
    <t>SOURCE: http://ballotpedia.org/Signature_requirements; SOURCE for recalls: http://www.ncsl.org/research/elections-and-campaigns/recall-of-state-officials.aspx</t>
  </si>
  <si>
    <t>Initiated Statute (initiative 1)</t>
  </si>
  <si>
    <t>Veto Referendum (referendum)</t>
  </si>
  <si>
    <t>Recall (State level)</t>
  </si>
  <si>
    <t>Amendment (Initiative 2)</t>
  </si>
  <si>
    <t>Sources</t>
  </si>
  <si>
    <t>Problem</t>
  </si>
  <si>
    <t>Basis of calculation</t>
  </si>
  <si>
    <t>Notes</t>
  </si>
  <si>
    <t>year</t>
  </si>
  <si>
    <t>gubernatorial election year</t>
  </si>
  <si>
    <t>Absolute</t>
  </si>
  <si>
    <t>Percent</t>
  </si>
  <si>
    <t>Time</t>
  </si>
  <si>
    <t>Geographic Distribution</t>
  </si>
  <si>
    <t xml:space="preserve">Time </t>
  </si>
  <si>
    <t>For initiative time , see http://www.legis.state.ak.us/basis/folioproxy.asp?url=http://wwwjnu01.legis.state.ak.us/cgi-bin/folioisa.dll/stattx10/query=*/doc/{t7514}?</t>
  </si>
  <si>
    <t>For recall : http://www.ncsl.org/research/elections-and-campaigns/recall-of-local-officials.aspx</t>
  </si>
  <si>
    <t>Recall is calculated for statewide office - is much less for single officer</t>
  </si>
  <si>
    <t>Alaska</t>
  </si>
  <si>
    <t>7 percent of the total district vote in each of three-fourths of the 40 Alaska House districts.</t>
  </si>
  <si>
    <t>depends</t>
  </si>
  <si>
    <t>NA</t>
  </si>
  <si>
    <t>last general election</t>
  </si>
  <si>
    <t>Arizona</t>
  </si>
  <si>
    <t>https://ballotpedia.org/Signature_requirements_for_ballot_measures_in_Arizona</t>
  </si>
  <si>
    <t>last gubernatorial election</t>
  </si>
  <si>
    <t>Arkansas</t>
  </si>
  <si>
    <t>recall is possible only for Mayors, Members of board of directors, Commissioners of suburban improvement districts</t>
  </si>
  <si>
    <t>California</t>
  </si>
  <si>
    <t>Colorado</t>
  </si>
  <si>
    <t>https://ballotpedia.org/Signature_requirements_for_ballot_measures_in_Colorado</t>
  </si>
  <si>
    <t>votes cast for the office of Colorado secretary of state in the last general election</t>
  </si>
  <si>
    <t>Florida</t>
  </si>
  <si>
    <t>8 percent in half the congressional districts (14)</t>
  </si>
  <si>
    <t> https://ballotpedia.org/Signature_requirements_for_ballot_measures_in_Florida</t>
  </si>
  <si>
    <t>recall of local officials only</t>
  </si>
  <si>
    <t>last presidential election</t>
  </si>
  <si>
    <t>constitutional convention can also be called via initiative</t>
  </si>
  <si>
    <t>Georgia</t>
  </si>
  <si>
    <t>http://www.ncsl.org/research/elections-and-campaigns/recall-of-state-officials.aspx</t>
  </si>
  <si>
    <t>Idaho</t>
  </si>
  <si>
    <t>6 percent of registered voters in 18 legislative districts (35 total)</t>
  </si>
  <si>
    <t>Recall signiture requirement based on the last election for that office</t>
  </si>
  <si>
    <t>Illinois</t>
  </si>
  <si>
    <t>15% in at least 25 counties</t>
  </si>
  <si>
    <t>https://ballotpedia.org/Illinois_gubernatorial_and_lieutenant_gubernatorial_election,_2014 (for the turnout at the last gubernatorial election)</t>
  </si>
  <si>
    <t>1) Recall also requires 20 members of the House of Representatives and 10 members of the Senate with no more than half the signatures from the same political party
2) Constitutional amendments apply to "structural and procedural subjects" contained in the Article IV of the Illinois constitution oly</t>
  </si>
  <si>
    <t>Kansas</t>
  </si>
  <si>
    <t>Louisiana</t>
  </si>
  <si>
    <t>1) Recall: if fewer than 1000 eligible voters: 40% required</t>
  </si>
  <si>
    <t>Maine</t>
  </si>
  <si>
    <t>18 months collection time but signatures are only valid for a year</t>
  </si>
  <si>
    <t>Maryland</t>
  </si>
  <si>
    <t>Massachusetts</t>
  </si>
  <si>
    <t>not more than 1/4 from 1 county</t>
  </si>
  <si>
    <t>https://ballotpedia.org/Article_XLVIII,_Amendments_to_the_Massachusetts_Constitution (for the referendum)</t>
  </si>
  <si>
    <t>Michigan</t>
  </si>
  <si>
    <t>1) recall: 25% percent (based on last gubernatorial election) in the candidate's district</t>
  </si>
  <si>
    <t>Minnesota</t>
  </si>
  <si>
    <t>1) recall: 25% cast for position at last election</t>
  </si>
  <si>
    <t>Mississippi</t>
  </si>
  <si>
    <t>https://ballotpedia.org/Laws_governing_the_initiative_process_in_Mississippi</t>
  </si>
  <si>
    <t>1) Mississippi imposes subject restrictions on consitutional amendments</t>
  </si>
  <si>
    <t>Missouri</t>
  </si>
  <si>
    <t>the total of 5 percent form 2/3 of Missouri's districts, i.e. 6 districts (affects the total)</t>
  </si>
  <si>
    <t>https://ballotpedia.org/Laws_governing_the_initiative_process_in_Missouri</t>
  </si>
  <si>
    <t>1) the signatures for initiatives and constitutional amendments must be collected in 2/3 of the districts. It is less than those percentages of the total votes cast in the last gubernatorial elections and the total number depends on which districts are targeted</t>
  </si>
  <si>
    <t>Montana</t>
  </si>
  <si>
    <t>votes from 1/3 (34) of the state's 100 districts</t>
  </si>
  <si>
    <t>1) Recall must be 10% of eligible voters for office at time of last elections
2) Citizens may also call a constitutional convention
3) Recall: brouad grounds for recall (physical or mental lack of fitness, incompetence, violation of the oath of office, official misconduct, convicition of a felony offense enumerated in Title 45)</t>
  </si>
  <si>
    <t>Nebraska</t>
  </si>
  <si>
    <t>Nevada</t>
  </si>
  <si>
    <t>votes collected evenly in all 4 districts</t>
  </si>
  <si>
    <t>~ max.: 365 (min.: 90)</t>
  </si>
  <si>
    <t xml:space="preserve">On the timing:
1 Statutes:
- the initial filing cannot be made before January 1 of the year preceding the next regular legislative session.
- The petition must be filed with county officials by the second Tuesday in November if an even-numbered year.
- The final filing must be made at least 30 days prior to the next regular session of the Legislature.
Amendments:
- The initial filing cannot be made before September 1 of the year preceding the election year.
- The petition must be filed with county officials by the third Tuesday in June of an even-numbered year.
- The final filing must be made at least 90 days before the next regular general election.
Referendums/Affirmations
- The initial filing cannot be made before August 1 of the year preceding the election year.
- The petition must be filed with county officials by the thrid Tuesday in June of an even-numbered year.
- The final filing must be made at least 120 days before the next general election.
</t>
  </si>
  <si>
    <t>New Jersey</t>
  </si>
  <si>
    <t>1) recall: 25% of the votes cast for that office</t>
  </si>
  <si>
    <t>New Mexico</t>
  </si>
  <si>
    <t>10 percent from 3/4 of the 33 counties, i.e. 25</t>
  </si>
  <si>
    <t>North Dakota</t>
  </si>
  <si>
    <t>Ohio</t>
  </si>
  <si>
    <t>~ 730</t>
  </si>
  <si>
    <t>3 percent in 1/2 (44) counties</t>
  </si>
  <si>
    <t>5% in 1/2 the counties (44)</t>
  </si>
  <si>
    <t>1) if only 3% are collected for an initiative, the state legislature must approve it
2) every measure requires 1000 preliminary signatures with the initial filing
3) no deadlines for signature collection but for a statute signatures must be filed at least 10 days prior to the legislative session and 90 days prior in case of supplementary signatures; for constitutional amendments, initiatives go on the ballot at the next general election and at least and at least 125 days after submission</t>
  </si>
  <si>
    <t>Oklahoma</t>
  </si>
  <si>
    <t>https://ballotpedia.org/Laws_governing_the_initiative_process_in_Oklahoma</t>
  </si>
  <si>
    <t>Oregon</t>
  </si>
  <si>
    <t>https://ballotpedia.org/Laws_governing_the_initiative_process_in_Oregon</t>
  </si>
  <si>
    <t>http://www.ncsl.org/research/elections-and-campaigns/recall-of-state-officials.aspx (for the recall deadline)</t>
  </si>
  <si>
    <t>1) there is no time limit for collection but but initiatives must be submitted 4 months prior to the next regular election. Elections are held every 2 years. So a petition initiated just after the filing deadline has roughly 2 years
2) Recall: requires 15% in the public officer's district. 15% of votes cast for all the candidates in the last gubernatorial election</t>
  </si>
  <si>
    <t>Rhode Island</t>
  </si>
  <si>
    <t>1) Recall: 15% of total votes cast for said office in last general election</t>
  </si>
  <si>
    <t>South Dakota</t>
  </si>
  <si>
    <t>Utah</t>
  </si>
  <si>
    <t>Washington</t>
  </si>
  <si>
    <t>1) grounds for recall: only if official has committed some act of malfeasance or misfeasance or has violated the oath of office
2) recall percentage based on the votes cast for the official in the last election</t>
  </si>
  <si>
    <t>Wisconsin</t>
  </si>
  <si>
    <t>1) Recall: 25% of total votes cast for the office of governor at the last election within the same district or territory of that officer being recalled</t>
  </si>
  <si>
    <t>Wyoming</t>
  </si>
  <si>
    <t>15% in 2/3 of 23 counties</t>
  </si>
  <si>
    <t>general notice elections: gubernatorial elections usually every 4 years; presidential election every 4 years; general election every 2 years (includes mid-term elections)</t>
  </si>
  <si>
    <t>more general notices: the tilde before the time means that there are no clear provisions for deadlines - I then calculated practical deadlines (maximum for initiatives and referenda)</t>
  </si>
  <si>
    <t>Year</t>
  </si>
  <si>
    <t>Does the institution exist</t>
  </si>
  <si>
    <t>Participation in last relevant Election</t>
  </si>
  <si>
    <t>Signature Quorum in terms of % of last vote</t>
  </si>
  <si>
    <t>% of vote eligible population that needs to sign</t>
  </si>
  <si>
    <t>Number of days for siugnature collection</t>
  </si>
  <si>
    <t>Fraction of districts needed for effectively blocking it (double majority) - usually 0</t>
  </si>
  <si>
    <t>Is vote outcome binding?</t>
  </si>
  <si>
    <t>Year this institution was last used</t>
  </si>
  <si>
    <t>Comments Maria</t>
  </si>
  <si>
    <t>http://governorquinnportrait.org/petition-referendum.html
https://ballotpedia.org/Alaska_Oil_Tax_Cuts_Veto_Referendum,_Ballot_Measure_1_(August_2014)</t>
  </si>
  <si>
    <t>https://ballotpedia.org/Laws_governing_the_initiative_process_in_California#Supermajority_requirements
https://ballotpedia.org/California_Proposition_67,_Plastic_Bag_Ban_Veto_Referendum_(2016)</t>
  </si>
  <si>
    <t>https://ballotpedia.org/Laws_governing_the_initiative_process_in_Colorado
http://www.leg.state.co.us/lcs/ballothistory.nsf/</t>
  </si>
  <si>
    <t>Initiated amendments only</t>
  </si>
  <si>
    <t>https://ballotpedia.org/States_with_initiative_or_referendum</t>
  </si>
  <si>
    <t>Recall of State Officials Only</t>
  </si>
  <si>
    <t>https://ballotpedia.org/Laws_governing_the_initiative_process_in_Idaho
https://ballotpedia.org/Idaho_Online_Learning_Veto_Referendum,_Proposition_3_(2012)</t>
  </si>
  <si>
    <t>https://ballotpedia.org/Idaho_Online_Learning_Veto_Referendum,_Proposition_3_(2012)
https://ballotpedia.org/Maine_Same-Day_Registration_Veto_Referendum,_Question_1_(2011)</t>
  </si>
  <si>
    <t>https://ballotpedia.org/Laws_governing_the_initiative_process_in_Massachusetts
https://ballotpedia.org/Massachusetts_Health_Cost_Relief_Referendum_(2012)</t>
  </si>
  <si>
    <t>https://ballotpedia.org/Laws_governing_the_initiative_process_in_Michigan
https://ballotpedia.org/Michigan_%22Stand_Your_Ground%22_Referendum_(2016)</t>
  </si>
  <si>
    <t>https://ballotpedia.org/Nevada_Solar_Rate_Restoration_Veto_Referendum,_Question_5_(2016)</t>
  </si>
  <si>
    <t>A law repealed through the referendum process is repealed as if the legislature had voted to repeal it. Therefore, the legislature can propose or re-approve similar legislation according to the normal procedures</t>
  </si>
  <si>
    <t>The North Dakota Legislative Assembly may not repeal or amend an initiative for seven years without a 2/3 majority votes.</t>
  </si>
  <si>
    <t>https://ballotpedia.org/North_Dakota_Abortion_Restrictions_Referendum_(3)_(2014)</t>
  </si>
  <si>
    <t>https://ballotpedia.org/Ohio_Storefront_Sweepstakes_Ban_Referendum_(2014)</t>
  </si>
  <si>
    <t>In Oklahoma, citizens also have the power to repeal legislation via veto referendum.</t>
  </si>
  <si>
    <t>https://ballotpedia.org/List_of_veto_referendums_in_Oklahoma (for the last date at which this institution was used)</t>
  </si>
  <si>
    <t>http://egov.sos.state.or.us/elec/web_irr_search.record_detail?p_reference=20140301Y.LSC.Y..</t>
  </si>
  <si>
    <t>https://sdsos.gov/docs/SB177_ReferendumPetition.pdf
https://sdsos.gov/elections-voting/assets/2016ElectionCode.pdf
On previous link go to page 37</t>
  </si>
  <si>
    <t>The Utah State Legislature may amend any initiated statute by a simple majority vote. When presented with an indirect initiative, the Legislature may make technical corrections to the proposed law. </t>
  </si>
  <si>
    <t>https://ballotpedia.org/Laws_governing_the_initiative_process_in_Washington
https://ballotpedia.org/Washington_Same-Sex_Marriage_Veto_Referendum,_Referendum_74_(2012)
Second link is for last referendum in the state of washington</t>
  </si>
  <si>
    <t>http://www.iandrinstitute.org/states/state.cfm?id=51</t>
  </si>
  <si>
    <t>http://soswy.state.wy.us/Elections/Docs/IRSum.pdf
http://soswy.state.wy.us/Elections/Docs/RPInfo.pdf</t>
  </si>
  <si>
    <t>RA: Masoud Farokhi</t>
  </si>
  <si>
    <t>Between initiative (amendment and statute, we take easier one)</t>
  </si>
  <si>
    <t>Initiative</t>
  </si>
  <si>
    <t>Fraction of districts needed for approval (double majority) - usually 0</t>
  </si>
  <si>
    <t>Comments Massoud</t>
  </si>
  <si>
    <t>COMMENTS</t>
  </si>
  <si>
    <t>Altman has no quorum on signatures</t>
  </si>
  <si>
    <t>There are two initiatives. 4 percent from 15 of the state's counties.</t>
  </si>
  <si>
    <t>A statewide ballot measure can be approved by a majority vote of the people. Certain local ballot measures require approval by a 55% or a two-thirds vote of the electorate.</t>
  </si>
  <si>
    <t xml:space="preserve"> the number of signatures required for a successful petition is equal to 5 percent of the total number of votes cast for the office of Colorado secretary of state in the preceding general election. The same total number of signatures is required for constitutional amendments, statutes, and referendums.</t>
  </si>
  <si>
    <t>Proponents must obtain signatures equaling at least 8 percent of the district-wide vote in the most recent presidential election in at least half (14) of the state's 27 congressional districts.</t>
  </si>
  <si>
    <t>The last initiative was started in 2016 and will pend until 2018. The title of the initiative is "Abolish Abortion". Details of this petition can be found here: https://ballotpedia.org/Florida_Abolish_Abortion_Amendment_(2018)</t>
  </si>
  <si>
    <t xml:space="preserve">Georgia is one of the 24 states that do not have the power of initiative and referendum. Thus, Georgia citizens cannot qualify a ballot measure for the statewide ballot through collecting signatures, and there is no signature requirement for ballot measures in Georgia.
However the institution enabling the recall of officials does exist. 
</t>
  </si>
  <si>
    <t>The number of signatures required is equal to 6 percent of the registered voters as of the state's last general election. Moreover, Idaho features a distribution requirement dictating the necessity for signatures equal to at least 6 percent of registered voters in 18 of the state's 35 legislative districts. /////// The petitioner, upon receipt of ballot titles and approved form, has an 18 month circulation period or April 30 in the election year the initiative will be held whichever occurs earlier. </t>
  </si>
  <si>
    <t xml:space="preserve">Only recalls of state officials </t>
  </si>
  <si>
    <t>Maine initiatives do not require a supermajority for approval.  And is the same for constitutional amendement . A list of recent initiatives can be found here: http://www.maine.gov/sos/cec/elec/citizens/index.html</t>
  </si>
  <si>
    <t>Citizens of Maryland may repeal any legislative act or part of an act via veto referendum. Maryland does not feature the power of initiative.</t>
  </si>
  <si>
    <t>Massachusetts initiatives, whether statutes or amendments, must receive a simple majority of the votes cast for or against them. Moreover, at least 30 percent of those casting a ballot in the election must vote in favor of the initiated measure. This does not apply to legislatively referred constitutional amendments.</t>
  </si>
  <si>
    <t>Participation Quorum?</t>
  </si>
  <si>
    <t>Michigan ballot measures do not require a supermajority for approval. This includes initiated statutes, initiated amendments, and referendums. A simple majority of all votes cast on the measure is required for approval.</t>
  </si>
  <si>
    <t>Charter cities have a mandated initiative process for citizens to petition for and vote on charter amendments. Charter cities also have authority to allow initiative for ordinances.</t>
  </si>
  <si>
    <t>Some Mississippi local governments have an initiative process for local ballot measures.</t>
  </si>
  <si>
    <t>Some Missouri local governments have an initiative process for local ballot measures.    https://docs.google.com/file/d/0BzDBRiyzi3JMVHFIZE82amt5VDQ/edit</t>
  </si>
  <si>
    <t>Montana ballot measures do not require a supermajority for passage. EXTRA INFO: For a constitutional amendment, proponents must collect signatures equal to 10 percent of the qualified electors in each of two-fifths (40) of the state's 100 legislative districts. For an initiated statute or a veto referendum, signatures must be equal to 5 percent of the qualified electors in each of one-third (34) of the state's legislative districts. The number of qualified electors in any district, for the purpose of the distribution requirement, is equal to the number of votes cast for governor in that district in the last gubernatorial election.</t>
  </si>
  <si>
    <t>In Nebraska, each ballot measure requires a simple majority of the votes cast for or against the measure. However, the number of affirmative votes cast for the measure must be greater than 35 percent of the total votes cast in the election. This also applies to legislative referrals. EXTRA INFO: In Nebraska, the number of required signatures is tied to the number of registered voters in the state as of the statutory deadline for filing signatures. Nebraska is the only state where the number of required signatures is tied directly to the number of registered voters. Most states tie their calculation to how many people actually voted for governor or some other statewide office in the most recent election. Because of this unique policy, Nebraska is also the only state where petition sponsors cannot know the exact number of signatures required until the day these signatures are filed. For proposed statutes, the number required is 7 percent of registered voters. For amendments, the number required is 10 percent of registered voters. The Nebraska Constitution provides for two distinct types of referendum. In the first type, the law is referred to ballot but remains in effect until the vote--this requires signatures from 5 percent of registered voters. In the second, the law is referred to the ballot and suspended until voters have weighed in--this requires signatures from 10 percent of registered voters. Initiative proponents are required to collect signatures from 5 percent of the registered voters in each of two-fifths (38) of Nebraska's 93 counties.</t>
  </si>
  <si>
    <t>In Nevada, each ballot measure requires a simple majority of the votes cast for or against the measure. However, initiated constitutional amendments must be approved at two consecutive elections. This does not apply to legislatively referred constitutional amendments, which must be approved twice by the legislature (with a majority vote) but only once by the state's voters.EXTRA INFO: In Nevada, proponents must collect signatures equal to ten (10) percent of the total votes cast in the most recent general election and equally from each of the state's four congressional districts. This means that Nevada's signature requirements change every two years. Nevada requires the same percentage of signatures for initiated constitutional amendments, indirect initiated state statutes, veto referendums, and statute affirmations. Signatures for indirect initiatives are due two years before the election in which the measures would appear, meaning the signature requirement for indirect initiatives are different from other types of initiatives for a given election year.</t>
  </si>
  <si>
    <t>EXTRA INFO: Approximately 15 cities in New Mexico have an initiative process for local ballot measures.  https://docs.google.com/document/d/130cPkx6w_GHGWgRnHjoQ3Lob6MzUa1i0QevQ1fzwuAs/edit</t>
  </si>
  <si>
    <t>In North Dakota, each ballot measure requires only a simple majority of the votes cast for or against it for approval. This also applies to legislative referrals. EXTRA INFO: Since North Dakota does not have a voter registration system, the number of signatures required is tied to the population reported by the last decennial census. As such, any US Citizen who is at least 18 years old and who has resided in the state for at least thirty days may sign an initiative petition. For statutes and veto referendums, the number of signatures required is 2 percent of the population. For constitutional amendments, it is 4 percent of the population. For recall, signatures must equal 25 percent of the votes cast for that particular office in the last election. Officials in Congress are exempt from recall. A signer's name must be legibly printed on a petition and the signer's zip code must be included.</t>
  </si>
  <si>
    <t>In Ohio, each ballot measure requires approval from a simple majority of the votes cast for and against it. For initiated constitutional amendments, petitioners must submit signatures equal to 10 percent of the votes cast for governor in the preceding gubernatorial election. For initiated state statutes, signatures equaling 3 percent of these votes must be submitted in order to place the proposal before the Ohio State Legislature. If the legislature fails to enact the proposed legislation, additional signatures equaling another 3 percent of the last gubernatorial vote must be collected in order to place the measure the ballot. Put simply, if initiative sponsors believe that the legislature will not enact their proposed law, they should plan to collect signatures equaling 6 percent of the last gubernatorial vote.The signature requirement for veto referendums is also 6 percent of the votes cast in the last gubernatorial election. In addition, every type of measure requires 1,000 preliminary signatures with the initial filing. For all measures, signatures must be gathered from at least 44 of Ohio's 88 counties. Petitioners must gather signatures equal to a minimum of half the total required percentage of the gubernatorial vote in each of the 44 counties: 5 percent for amendments, 1.5 percent for statutes, and 3 percent for referendums.This requirement also applies to the second round of signatures needed to place a statute on the ballot once it has been rejected by the General Assembly. A person who signs a petition must live in the precinct in which the candidacy or ballot issue will appear in an election. The last initiative in 2016 was the "tern limit one"</t>
  </si>
  <si>
    <t>In Oklahoma, each ballot measure requires only a simple majority of the votes cast for it and against it. The number of signatures required to qualify initiatives for the ballot in Oklahoma is tied to the total votes cast for governor in the last gubernatorial election. The number of signatures required for initiated constitutional amendments must equal fifteen (15) percent of the number of votes cast for governor. The number for initiated state statutes must equal eight (8) percent of the number of votes cast for governor. The number for veto referendums must be five (5) percent of the number of votes cast for governor. Previously rejected measures require twenty-five (25) percent of this number in order to be placed on the ballot again within three years. Signatures are presumed valid unless challenged.</t>
  </si>
  <si>
    <t>Only ballot measures that propose changing vote requirements require a supermajority. The number of signatures required to qualify a measure for the ballot in Oregon is tied to the number of votes cast for the office of governor in the state's most recent gubernatorial election. Valid signatures equaling eight (8) percent of these votes are needed for initiated constitutional amendments, and signatures equal to six (6) percent of these votes are required for initiated state statutes. Signatures equal to four (4) percent of the votes cast for governor are needed for a veto referendum.</t>
  </si>
  <si>
    <t>In South Dakota, each ballot measure requires only a simple majority of the votes cast for or against it.In South Dakota, signatures are tied to the number of votes cast for the office of governor in the state's most recent gubernatorial election. For statutes or veto referendums, valid signatures equal to 5 percent of this vote are required. For constitutional amendments, signatures equal to 10 percent are required. last initiative was in 2016 Initiated Measure 23 - An initiated measure to give certain organizations the right to charge fees</t>
  </si>
  <si>
    <t>Any measure that would "allow, limit, or prohibit the taking of wildlife or the season for or method of taking wildlife" requires a two-thirds supermajority in Utah. All others require only a simple majority. The number of required signatures is tied to the number of votes cast in Utah for the office of president in the most recent presidential election. For directly initiated statutes and veto referendums, proponents must gather signatures equal to 10 percent of the total votes cast for president in the state. For indirectly initiated statutes, proponents must get 5 percent of this vote. All of these must be gathered from at least 26 of the state's 29 Senate districts. If the legislature chooses not to adopt the measure proposed through indirect initiative, proponents must collect another 5 percent to place the measure on the ballot.Before 2011, the basis for signature requirements was the gubernatorial election turnout rather than the presidential election turnout.In Utah, ballot measures are subject to a distribution requirement. For directly initiated state statutes, signatures must be collected from each of at least 26 of the 29 Utah State Senate districts equal to 10 percent of votes cast for President in that district.For indirect initiatives, signatures must be collected from each of at least 26 of the 29 Utah State Senate districts equal to 5 percent of votes cast for president in that district. If a second round of signatures is collected, the signatures as a whole, equaling 10 percent of the vote cast for president, are subject to the requirement for direct initiatives. For referendum petitions, signatures must be collected from each of at least 15 of the 29 counties in Utah equal to 10 percent of votes cast for president in that county. The number of required signatures is tied to the number of votes cast in Utah for the office of president in the most recent presidential election. For directly initiated statutes and veto referendums, proponents must gather signatures equal to 10 percent of the total votes cast for president in the state. For indirectly initiated statutes, proponents must get 5 percent of this vote. All of these must be gathered from at least 26 of the state's 29 Senate districts. Three statewide ballot measures were certified to appear on the Utah ballot on November 8, 2016. Two of the measures were approved and one was defeated.</t>
  </si>
  <si>
    <t>In Washington, any initiated measure that would authorize gambling or a lottery requires a 60 percent supermajority vote. Other measures require only a simple majority vote. Regardless, for any ballot measure to be approved, at least one third of the voters voting in the election must cast a vote on the measure. For example, if 100,000 electors cast votes in an election, but fewer than 33,000 voted on the measure in question, the measure would not be approved even if all 33,000 votes were "yes" votes. In Washington, the signature requirement for citizen initiatives is based on the total number of votes cast for the office of governor at the last regular gubernatorial election. Initiatives to the People require signatures equal to eight (8) percent of the votes cast for the office of governor in the last election. Initiatives to the Legislature also require signatures equal to eight (8) percent of the votes cast for the office of governor in the last election. Veto referendum petitions require signatures equal to four (4) percent of the votes cast for the office of governor. Washington does not have a distribution requirement for petition signatures.</t>
  </si>
  <si>
    <t>this state has never had a statewide initiative and referendum process. Wisconsin, along with Texas and Rhode Island, are the only three states in the Union where voters turned down their opportunity to get an initiative and referendum process.
However, recalls have been held in the past in Wisconsin. The recalls are applicable for "
Any state, judicial, congressional or legislative official". 25% of total votes cast for the office of governor at the last election within the same district or territory of that officer being recalled and the circulation time is 60 days </t>
  </si>
  <si>
    <t>All Wyoming measures require affirmative votes from a majority of those casting a ballot in the general election--not just of those casting a vote on the measure. This also applies to legislatively referred constitutional amendments.  initiated state statutes and veto referendums require signatures equal to 15 percent of the total ballots cast in the previous general election. This is the highest signature requirement of any state, even considering requirements for initiating constitutional amendments. Citizen-initiated amendments are not allowed in Wyoming. In Wyoming, signatures equal to 15 percent of the total number of voters in the preceding general election must be collected in each of 2/3 of the state's 23 counties.////// The committee must submit registered voter signatures representing fifteen percent
(15%) of those who voted in the preceding general election and fifteen percent (15%) of those
resident in at least two-thirds of Wyoming counties, determined by those who voted in the
preceding general election in that county. F</t>
  </si>
  <si>
    <t>Referred to the official website of the "Wyoming Secretary of State" http://soswy.state.wy.us/Elections/Docs/Initiative_Process.pdf</t>
  </si>
  <si>
    <t>Additio-99l resources used </t>
  </si>
  <si>
    <t xml:space="preserve">A referendum is the procedure by which the people approve or reject a law already passed by the legislature. The referendum petition must be filed within 90 days after the adjournment of the legislative session at which the law was passed in order for it to appear on a ballot. The referendum process cannot be applied to dedicate revenues, to make or repeal appropriations, to e-99ct local or special legislation, or to e-99ct laws necessary for the immediate preservation of the public peace, health, or safety.Twenty-three states and the District of Columbia give their voters the power of initiative and binding referendum: Alaska, Arizo-99, Arkansas, California, Colorado, Florida, Idaho, Maine, Massachusetts, Michigan, Mississippi, Missouri, Monta-99, Nebraska, Nevada, North Dakota, Ohio, Oklahoma, Oregon, South Dakota, Utah, Washington, and Wyoming.
The referendum process cannot be applied to dedicate revenues, to make or repeal appropriations, to e-99ct local or special legislation, or to e-99ct laws necessary for the immediate preservation of the public peace, health, or safety.
Alaskan voters have turned to the veto referendum process four times. The first occasion was in 1968, with the Voter Registration Referendum. The second was in 1975, with the Legislative Compensation Referendum, the third was the Land-and-Shoot Referendum in 2000 and the fourth was in 2014 with the Oil Tax Cuts Referendum.
The Alaska State Legislature may not repeal a measure for two years following its passage. However, lawmakers can amend the initiated law at any time by a simple majority vote.
7 percent of the total district vote in each of three-fourths of the 40 Alaska House districts.
</t>
  </si>
  <si>
    <t>The Arizo-99 State Legislature may not repeal a successful initiative or referendum without voter approval. Lawmakers can amend the law, but only if the amendment "furthers the purposes" of the measure and passes with a 3/4 supermajority. The legislature can submit changes to previous initiatives to the voters through an legislatively referred state statute.
Information about the last referendum can be found through the second link on column M  </t>
  </si>
  <si>
    <t>In Arkansas, citizens also have the power to repeal legislation via veto referendum. 
In Arkansas, citizens also have the power to repeal legislation via veto referendum. 
The Arkansas State Legislature may not repeal or amend a successful initiative or referendum, except by a two-thirds supermajority vote. 
The last veto referendum was in 2016, titled "Local Government Anti-Discrimi-99tion Protections Referendum". All details can be found through the last link in column M.
3 percent from 15 of the state's counties.</t>
  </si>
  <si>
    <t>http://www.sos.arkansas.gov/elections/Documents/Initiatives%20and%20Referenda/2015-16%20IR%20Handbook.pdf
https://ballotpedia.org/Laws_governing_the_initiative_process_in_Arkansas
https://ballotpedia.org/Arkansas_Local_Government_Anti-Discrimi-99tion_Protections_Referendum_(2016)</t>
  </si>
  <si>
    <t>Beginning in 2011, when Se-99te Bill 202 was approved, statewide initiatives and referendums are required to go on general election ballots on the first Tuesday after the first Monday in Novembers of even-numbered years.
California ballot measures require only a simple majority of the votes cast for or against them.
Details concerning the last referendum veto can be found through the last link</t>
  </si>
  <si>
    <t>The deadline for submitting sig-99tures is set by the state constitution at three months before the election.  Sig-99tures for referendums are due 90 days after the adjournment of the legislative session.
Altough the coding suggests that in 2016, it is still interesting to note that  on November 8, 2016, however, Colorado voters approved Amendment 71, an initiated constitutio-99l amendment, which imposed a distribution requirement of 2 percent of the registered voters who live in each of the state's 35 se-99te districts for initiated constitutio-99l amendments, with the requirement based on the se-99te district boundaries and the number of registered voters at the time the initiative petition is approved for circulation. Until November 2016 election, citizen-initiated measures in Colorado did not require a supermajority for approval; they needed 50 percent plus one vote to pass. This included initiated state statutes, initiated constitutio-99l amendments, and veto referendums.
On November 8, 2016, however, Colorado voters approved Amendment 71, an initiated constitutio-99l amendment that imposed a 55 percent supermajority vote for constitutio-99l amendments, including both initiated constitutio-99l amendments and legislatively referred constitutio-99l amendments. Amendment 71 contained an exception for amendments written to do nothing but remove language from the constitution, for which a simple majority is still required for approval. Within 30 days of the canvass of votes, the Governor of Colorado will issue an official declaration of the results. All approved measures take effect on the day of this proclamation. Although the outcome is binding, </t>
  </si>
  <si>
    <t> Idahoans may also repeal legislation via veto referendum, but cannot place a constitutio-99l amendment on the ballot via initiative.
Proposition 3 also known as the Idaho Online Learning Veto Referendum, was on the November 6, 2012 ballot in the state of Idaho as a veto referendum, where it was defeated. Details can be found through the last link </t>
  </si>
  <si>
    <t xml:space="preserve">In Maine, citizens also have the power to repeal legislation via veto referendum.
Maine initiatives do not require a supermajority for approval. This also applies to legislatively referred constitutio-99l amendments. A simple majority of 50 percent plus 1 vote is enough to approve an initiative measure or constitutio-99l amendment. 
Maine does not limit how soon, or with what majority, the legislature can repeal a measure. </t>
  </si>
  <si>
    <t xml:space="preserve">Sig-99tures for a referendum petition against a legislative bill must be collected after the bill has been approved by the legislature.
Unless a bill is approved by a three-fifths supermajority in the legislature and labeled as an emergency bill, all bills passed by the legislature go into effect on the first day of June in the year following the legislative session in which the bill was passed.
For non-emergency bills, at least one-third of the required sig-99tures, which amounts to a number equal to 1 percent of the votes cast in the last guber-99torial election, must be filed with the secretary of state by the first of June on which the bill would have gone into effect. If this is accomplished, petitioners have until June 30 to turn in the remaining two-thirds of the required sig-99tures.
Details on the last veto referendum can be found through the second link </t>
  </si>
  <si>
    <t>https://ballotpedia.org/Maryland_2014_ballot_measures
https://ballotpedia.org/Maryland_Gender_Identity_Discrimi-99tion_Referendum_(2014)</t>
  </si>
  <si>
    <t>Massachusetts does not limit how soon, or with what majority, the legislature can repeal an initiated statute. Legislators can only overturn an amendment through the ordi-99ry amendment process.[20] However, if a statute is not repealed the legislature must fund it.
When a proposed amendment is placed before the legislature, lawmakers may amend the proposed amendment but only by a three-fourths supermajority vote called in the joint session. They may not amend proposed statutes. (Note: The majority of an initiative's sponsors can amend a proposed statute after the legislature fails to act and without re-collecting sig-99tures. These amendments may not "materially change the substance of the measure.")
The last veto referendum was in 2016. 
not more than 1/4 from 1 county</t>
  </si>
  <si>
    <t>The Michigan State Legislature may only change or repeal initiated statutes by three-fourths supermajority vote in each house. In the case of amendments, the Legislature must pass an amendment by a two-thirds majority and place it on the ballot -- the same process that is required for ordi-99ry legislatively referred constitutio-99l amendments..
The Michigan "Stand Your Ground" Referendum was not put on the November 8, 2016 ballot in Michigan as an indirect initiated state statute. The measure, upon voter approval, would have overturned Public Act 309 of 2006, also known as "Stand Your Ground" and the "Self-Defense Act," a law which provided for the use of deadly force by a defending individual when he or she "honestly and reaso-99bly believes" that deadly force is necessary to prevent "imminent death or imminent great bodily harm" to oneself or another or to prevent imminent sexual assault to oneself or another</t>
  </si>
  <si>
    <t>The Missouri State Legislature may repeal or amend any statute approved by voters. To repeal or alter an amendment, they must follow the ordi-99ry legislative referral process. In order to place an amendment on the ballot, lawmakers in each chamber must pass the resolution with a majority vote. The amendment is then presented to voters. 
The Monta-99 State Legislature may repeal or amend any statute approved by voters. To repeal or alter an amendment, they must follow the ordi-99ry legislative referral process. In order to place an amendment on the ballot, lawmakers must adopt the proposal by a two-thirds (66.67 percent) supermajority vote of all members</t>
  </si>
  <si>
    <t>https://ballotpedia.org/Monta-99_Eminent_Domain_Bill_Referendum_(2012)</t>
  </si>
  <si>
    <t>The Nebraska Legislature may not "amend, repeal, modify, or impair" any initiative without a two-thirds (66.67 percent) supermajority vote. 
https://ballotpedia.org/Nebraska_Death_Pe-99lty_Repeal,_Referendum_426_(2016)</t>
  </si>
  <si>
    <t>https://ballotpedia.org/Nebraska_Death_Pe-99lty_Repeal,_Referendum_426_(2016)</t>
  </si>
  <si>
    <t>For three years after an initiated statute is approved, it may not be "amended, annulled, repealed, set aside or suspended" by the Nevada State Legislature. Changes to initiated amendments must follow the ordi-99ry legislative process, which consists of majority votes in two consecutive regular legislative sessions and majority approval at a statewide election. Statutes affirmed according to a veto referendum process and election may not be repealed or amended without a vote of the people.</t>
  </si>
  <si>
    <t>The sig-99ture requirement for veto referendums is also 6 percent of the votes cast in the last guber-99torial election. In addition, every type of measure requires 1,000 prelimi-99ry sig-99tures with the initial filing.
Petitioners must gather sig-99tures equal to a minimum of half the total required percentage of the guber-99torial vote in each of the 44 counties: 5 percent for amendments, 1.5 percent for statutes, and 3 percent for referendums
The Ohio General Assembly may repeal or amend an initiated statute by a simple majority vote. Changes to initiated amendments must follow the ordi-99ry legislative process, which requires a three-fifths vote in both chambers of the state legislature and majority approval at a statewide election.</t>
  </si>
  <si>
    <t xml:space="preserve">Citizens of Oregon may initiate legislation as either a state statute or a constitutio-99l amendment. In Oregon, citizens also have the power to repeal legislation via veto referendum. The Oregon State Legislature may also place measures on the ballot as legislatively referred constitutio-99l amendments or legislatively referred state statutes with a majority vote of each chamber.
The last referendum people's veto (considering 2016 as the year this data base is being created) was in 2014. The title was as follows "Protect Oregon Driver Licenses" all details can be found through the link attached to the next column 
</t>
  </si>
  <si>
    <t>The last veto referendum was initiated in 2016 to vote on the establishment of a youth minimum wage. 
Majority vote required for approval of referred measure--Effective date. No
referred ordi-99nce or resolution so submitted shall become operative unless approved by a majority of the votes cast for and against the same. If so approved, it shall take effect upon completion of the canvass of the election returns relating the reto</t>
  </si>
  <si>
    <t>https://ballotpedia.org/Utah_Electronic_Sig-99ture_Ban_Referendum_(2012)</t>
  </si>
  <si>
    <t>The -99me Wisconsin is practically synonymous with Progressivism, yet this state has never had a statewide initiative and referendum process. Indeed, it is one of only three states where voters turned down their opportunity to get it (Texas and Rhode Island are the others). The circumstances were as follows.</t>
  </si>
  <si>
    <t>The people of the State of Wyoming have had the privilege of proposing and e-99cting laws by the initiative, or rejecting acts of the legislature by the referendum, since December 1968. 
One significant
amendment was made by the 1997 legislature and ratified by a vote of the people at the November 3, 1998 General Election and proclaimed in effect on November 10, 1998. This amendment kept the requirement of petition sig-99tures to equal at least 15% of qualified voters who voted in the preceding general election, but increased the requirement of sig-99tures from within each county to equal at least 15% in at least twothirds (2/3) of the counties of the state. 
2013 Se-99te Enrolled Act. An application for a referendum was certified by the Secretary of State’s Office on March 7, 2013. This referendum attempted to repeal 2013 Se-99te Enrolled Act 1 – origi-99l Se-99te File 104, which amended the duties of, and transferred specified duties from, the state superintendent of public instruction to the director of the state department of education. Sponsors of the bill were Jennifer Young, Daniel Garnett, Sr. and Linda Bergeron. 37,606 sig-99tures were needed to make the 2014 ballot. The 90-day period in which to file the petition, after the adjournment of the legislative session at which the act was passed, had expired on May 28, 2013. The referendum failed to gather enough sig-99tures to qualify.
The measure is e-99cted if it receives approval of more than 50% of those voting in the
general election. Election results are certified by the State Canvassing Board. An act
rejected by referendum is void 30 days after certification of the election results.</t>
  </si>
  <si>
    <t>https://docs.google.com/file/d/0BzDBRiyzi3JMVHFIZE82amt5VDQ/edit</t>
  </si>
  <si>
    <t>Exist?</t>
  </si>
  <si>
    <t>Recall for State Officials</t>
  </si>
  <si>
    <t>time to gather signatures</t>
  </si>
  <si>
    <t>source: https://ballotpedia.org/Laws_governing_recall</t>
  </si>
  <si>
    <t>Article 11, §8</t>
  </si>
  <si>
    <t>25% of the last votes cast for the office</t>
  </si>
  <si>
    <t>--</t>
  </si>
  <si>
    <t>Article 8, §1-6</t>
  </si>
  <si>
    <t>Arizona Revised StatutesTitle 19, Chapter 2</t>
  </si>
  <si>
    <t>120 days</t>
  </si>
  <si>
    <t>Article 2, §13-19</t>
  </si>
  <si>
    <t>California Election Code Division 11</t>
  </si>
  <si>
    <t>160 days</t>
  </si>
  <si>
    <t>Article 21</t>
  </si>
  <si>
    <t>Colorado Revised Statute Title 1, Art. 12, Part 1 and Title 31, Art. 4, Part 5</t>
  </si>
  <si>
    <t>60 days</t>
  </si>
  <si>
    <t>Article 2, §2.4</t>
  </si>
  <si>
    <t>Georgia Code Title 21, Chapter 4</t>
  </si>
  <si>
    <t>90 days</t>
  </si>
  <si>
    <t>Article 6, §6</t>
  </si>
  <si>
    <t>Idaho Statutes Title 34, Chapter 17</t>
  </si>
  <si>
    <t>20% of eligible voters for the office at last election</t>
  </si>
  <si>
    <t>Article 3, §7</t>
  </si>
  <si>
    <t>150 days</t>
  </si>
  <si>
    <t>Article 4, §3</t>
  </si>
  <si>
    <t>Kansas Statutes Chapter 25, Article 43</t>
  </si>
  <si>
    <t>40% of the last votes cast for the office</t>
  </si>
  <si>
    <t>Article 10, §26</t>
  </si>
  <si>
    <t>Louisiana Election Code RS 18:1300.1 to 18:1300.17</t>
  </si>
  <si>
    <t>33.3% of eligible voters for the office at last election (if &gt;1,000 eligible voters)</t>
  </si>
  <si>
    <t>180 days</t>
  </si>
  <si>
    <t>Article 2, §8</t>
  </si>
  <si>
    <t>Michigan Compiled Laws Chapter 168, Michigan Election law 116-1954, Chapter XXXVI</t>
  </si>
  <si>
    <t>Article 8, §6</t>
  </si>
  <si>
    <t>Minnesota Statutes Chapter 211C</t>
  </si>
  <si>
    <t>Montana Annotated Code Title 2, Chapter 16, Part 6</t>
  </si>
  <si>
    <t>3 months</t>
  </si>
  <si>
    <t>Article 2, §9</t>
  </si>
  <si>
    <t>Article 1, §2(b)</t>
  </si>
  <si>
    <t>New Jersey Statutes Title 19:27A-1 to 19:27A-18</t>
  </si>
  <si>
    <t>25% of registered voters in the district for the office</t>
  </si>
  <si>
    <t>Article 2, §18</t>
  </si>
  <si>
    <t>15% of all votes cast for governor in last general election in the district for the office</t>
  </si>
  <si>
    <t>Article 4, §1</t>
  </si>
  <si>
    <t>15% of the last votes cast for the office</t>
  </si>
  <si>
    <t>Virginia</t>
  </si>
  <si>
    <t>Virginia Code Title 24.2-233 to 24.2-238</t>
  </si>
  <si>
    <t>10% of the last votes cast for the office</t>
  </si>
  <si>
    <t>Article 1, Sec. 33-34</t>
  </si>
  <si>
    <t>Revised Code of Washington Chapter 29A.56.110 to 29A.56.270</t>
  </si>
  <si>
    <t>Article 13, §12</t>
  </si>
  <si>
    <t>Wis. Stat. Ann. §9.10</t>
  </si>
  <si>
    <t>25% of all votes cast for governor in last general election in the district for the office</t>
  </si>
  <si>
    <t>statewide officers: 15% of eligible voters for the office at last election (1/5 from each congressional district)</t>
  </si>
  <si>
    <t>statewide officers: 10% of eligible voters for the office at last election</t>
  </si>
  <si>
    <t>Governor / U.S. Senator: 320 days</t>
  </si>
  <si>
    <t>statewide officers: 25% of the last votes cast for the office</t>
  </si>
  <si>
    <t>Statewide officers: 270 days</t>
  </si>
  <si>
    <t>statewide officers': 12% of the last vote casts for the office (signatures from each of 5 counties equal in number to 1% of the last vote for the office in the county)
Senate, Assembly, Board of Equalization, Courts of Appeals, and trial courts: 20% of the last votes cast for the office.</t>
  </si>
  <si>
    <t>Alaska Statutes §15.45 Art. 3 and §29.26 Art. 3</t>
  </si>
  <si>
    <t>15% of the last votes cast for governor from each of at least 25 counties (plus 20 members of the House, 10 members of the Senate, no more than half for each chamber from one party)</t>
  </si>
  <si>
    <t>Nevada Revised Statutes Chapter 306, 294A.006, and 539.160 to 539.187</t>
  </si>
  <si>
    <t>Article 3, §1and §10</t>
  </si>
  <si>
    <t>North Dakota Chapter 16.1-01-09.1 and Chapter 44-08-21</t>
  </si>
  <si>
    <t>Oregon Revised Statutes Chapter 249.865 to 249.887(dead link)</t>
  </si>
  <si>
    <t>Comments</t>
  </si>
  <si>
    <t>Participation</t>
  </si>
  <si>
    <t>Signature quorum</t>
  </si>
  <si>
    <t>Signature quorum of eligible voters</t>
  </si>
  <si>
    <t>% signature requirement</t>
  </si>
  <si>
    <t>fraction needed for approval</t>
  </si>
  <si>
    <t>binding</t>
  </si>
  <si>
    <t>quorum</t>
  </si>
  <si>
    <t>year last used</t>
  </si>
  <si>
    <t>Year of last Use: 1900 means that they have not used it</t>
  </si>
  <si>
    <t>Is there any quorum (minimal participation that vote is valid)? If not, enter 0.5</t>
  </si>
  <si>
    <t>not more than half the signatures from 1 county or Baltimore City</t>
  </si>
  <si>
    <t>the total of 8 percent form 2/3 of Missouri's districts, i.e. 6 districts (affects the total)</t>
  </si>
  <si>
    <t>https://enrarchives.sos.mo.gov/enrnet/default.aspx?eid=750002299 https://www.sos.mo.gov/CMSImages/ElectionResultsStatistics/Voter_Turnout_11-06-12_GENERAL.pdf</t>
  </si>
  <si>
    <t xml:space="preserve">Citizens of Washington may initiate legislation as either a direct or indirect state statute. In Washington, citizens also have the power to repeal legislation via veto referendum. Citizens may not initiate constitutio-99l amendments. The Washington State Legislature, however, may place legislatively referred constitutio-99l amendments on the ballot with a two-thirds majority vote of each chamber. At least one third of voters of general election must cast vote on referendum in order for it to be approved.
</t>
  </si>
  <si>
    <t>https://ballotpedia.org/List_of_veto_referendum_ballot_measures#List_by_state</t>
  </si>
  <si>
    <t>not more than 1/5 from 1 district, since redistricting 2001 only four districts -&gt; measured in districts that existed in 1992</t>
  </si>
  <si>
    <t>https://www.census.gov/data/tables/time-series/demo/voting-and-registration/p20-577.html</t>
  </si>
  <si>
    <t>Quorum</t>
  </si>
  <si>
    <t>40% of total voters in general election must approve of measure as well (even of simple majority of votes cast on measure is less)</t>
  </si>
  <si>
    <t>Supermajority requirements: https://ballotpedia.org/Laws_governing_the_referendum_process_in_New_Mexico</t>
  </si>
  <si>
    <t>at least 1/3 of voters in general election must cast vote on measure as well; measures authorizing gambling or lottery need 60% majority</t>
  </si>
  <si>
    <t>Links</t>
  </si>
  <si>
    <t>https://ballotpedia.org/Laws_governing_the_initiative_process_in_Washington#Supermajority_requirements</t>
  </si>
  <si>
    <t>https://ballotpedia.org/Laws_governing_the_initiative_process_in_Mississippi#Supermajority_requirements</t>
  </si>
  <si>
    <t>https://ballotpedia.org/Laws_governing_the_initiative_process_in_Arizona
https://ballotpedia.org/Arizo-99_Election_Law_Referendum_(2014)</t>
  </si>
  <si>
    <t>non-emergency laws go in effect on June 1st the year after they have been passed. By then 1% of the votes must have been cast. The complete set of signatures must be in by the end of June</t>
  </si>
  <si>
    <t>7 percent of the total district vote last general election in each of three-fourths of the 40 Alaska House districts.</t>
  </si>
  <si>
    <t>7 percent of the total district vote in last general election in each of three-fourths of the 40 Alaska House districts.</t>
  </si>
  <si>
    <t>https://ballotpedia.org/Alaska_2016_ballot_measures</t>
  </si>
  <si>
    <t>https://ballotpedia.org/Arizona_2016_ballot_measures</t>
  </si>
  <si>
    <t>4% of  votes cast in last gubernatorial electionin a county in at least 15 counties</t>
  </si>
  <si>
    <t>3%  of  votes cast in last gubernatorial electionin a county in at least 15 counties</t>
  </si>
  <si>
    <t>5% of  votes cast in last gubernatorial electionin a county in at least 15 counties</t>
  </si>
  <si>
    <t>https://ballotpedia.org/Arkansas_2016_ballot_measure</t>
  </si>
  <si>
    <t>https://ballotpedia.org/California_2016_ballot_propositions</t>
  </si>
  <si>
    <t>distribution and supermajority requirement introduced in november 2016</t>
  </si>
  <si>
    <t>https://ballotpedia.org/Colorado_2016_ballot_measures</t>
  </si>
  <si>
    <t>1/15 from each district</t>
  </si>
  <si>
    <t>https://ballotpedia.org/Idaho_2012_ballot_measures</t>
  </si>
  <si>
    <t>https://ballotpedia.org/Idaho_2006_ballot_measures</t>
  </si>
  <si>
    <t>1% of last vote in 5 counties</t>
  </si>
  <si>
    <t>https://ballotpedia.org/Laws_governing_the_initiative_process_in_Illinois</t>
  </si>
  <si>
    <t>participation in last relevant election</t>
  </si>
  <si>
    <t>https://ballotpedia.org/Illinois_gubernatorial_and_lieutenant_gubernatorial_election,_2014#General_election_2</t>
  </si>
  <si>
    <t>Census Participation</t>
  </si>
  <si>
    <t xml:space="preserve"> 15-17 An Initiative Petition for An Amendment to the Constitution of the Commonwealth to Provide Resources for Education and Transportation through an additional tax on Incomes in excess of One Million Dollars</t>
  </si>
  <si>
    <t>https://ballotpedia.org/Laws_governing_the_initiative_process_in_Illinois#Supermajority_requirements</t>
  </si>
  <si>
    <t xml:space="preserve"> In Illinois, all amendments must be approved by either (1) a majority of those voting in the election or (2) 3/5 of those voting on the amendment itself.</t>
  </si>
  <si>
    <t>~56</t>
  </si>
  <si>
    <t>30% of voters in general election must be in favour of initiated measure apart form simple majority</t>
  </si>
  <si>
    <t>https://ballotpedia.org/Laws_governing_the_initiative_process_in_Massachusetts#cite_note-7</t>
  </si>
  <si>
    <t>1) Massachusetts imposes subject restrictions on initiatives
2) constitutional amendments go through 2 rounds: in each 25% of the legislature must approve; Since initiated constitutional amendments require approval by one-quarter of legislators in two legislative sessions to reach the ballot, successful initiated constitutional amendment petitions result in a ballot measure put before voters at least two years after signatures are submitted. Thus, the signature requirement for an initiative amendment is determined by the voter turnout in the gubernatorial election held at least two years before the election date of the amendment. Amendments must be approved by one-fourth of the legislators in two joint sessions before proceeding to the ballot. Statutes may be adopted by the legislature by a majority vote in both houses. If statute is not adopted, proponents must collect another, smaller round of signatures to place the statute on the ballot.
3) Amendments must be approved by one-fourth of the legislators in two joint sessions before proceeding to the ballot. Statutes may be adopted by the legislature by a majority vote in both houses. If statute is not adopted, proponents must collect another, smaller round of signatures to place the statute on the ballot.</t>
  </si>
  <si>
    <t>https://ballotpedia.org/Laws_governing_the_initiative_process_in_Michigan</t>
  </si>
  <si>
    <t>10% signatures of qualified electors from 1/3 (34) of the state's 100 districts</t>
  </si>
  <si>
    <t>10% signatures of qualified electors from 2/5 (40) of the 100 legislative districts</t>
  </si>
  <si>
    <t>https://ballotpedia.org/Article_III,_Montana_Constitution#Section_4</t>
  </si>
  <si>
    <t>number of registered voters on deadline of signature submission</t>
  </si>
  <si>
    <t>5% of registered voters in each of 2/5 of 93 counties</t>
  </si>
  <si>
    <t>https://ballotpedia.org/Laws_governing_the_initiative_process_in_Nebraska</t>
  </si>
  <si>
    <t>&gt; 35% of total votes cast in election</t>
  </si>
  <si>
    <t>constitutional amendements must be apporved at two consecutive elections</t>
  </si>
  <si>
    <t>https://ballotpedia.org/Laws_governing_the_initiative_process_in_Nevada</t>
  </si>
  <si>
    <t>population in last decennial census</t>
  </si>
  <si>
    <t>https://ballotpedia.org/Ohio_2015_ballot_measures</t>
  </si>
  <si>
    <t>8% in 26 of the 29 districts</t>
  </si>
  <si>
    <t>8% in 15 of the 29 districts</t>
  </si>
  <si>
    <t>simple majority of all voters casting ballot on general election, not just on measure</t>
  </si>
  <si>
    <t>https://ballotpedia.org/Laws_governing_the_initiative_process_in_Wyoming</t>
  </si>
  <si>
    <t>https://ballotpedia.org/Laws_governing_the_initiative_process_in_Wyoming  https://ballotpedia.org/Wyoming_1996_ballot_measures</t>
  </si>
  <si>
    <t>25 of registered voters</t>
  </si>
  <si>
    <t>https://ballotpedia.org/Laws_governing_recall</t>
  </si>
  <si>
    <t>if not stated otherwise, percent refers to last votes cast for concerned office</t>
  </si>
  <si>
    <t>https://www.ncsl.org/research/elections-and-campaigns/recall-of-state-officials.aspx</t>
  </si>
  <si>
    <t>no judicial officers</t>
  </si>
  <si>
    <t>only governor</t>
  </si>
  <si>
    <t>only Governor, lt governor, secretary of state, treasurer, attorney general</t>
  </si>
  <si>
    <t>limitations to recall</t>
  </si>
  <si>
    <t>for recall: registered voters</t>
  </si>
  <si>
    <t>comments</t>
  </si>
  <si>
    <t>sources</t>
  </si>
  <si>
    <t>for all general 2014</t>
  </si>
  <si>
    <t>for all gubernatorial 14</t>
  </si>
  <si>
    <t>Colorado: votes cast for Secretary of State: as the signature requirement 15-18 was 98,492 and this equals 5% of total, 1,969,840 votes were cast for candidates for Secretary of State. Considering the census data in which the total population of Colorado is stated as 4,994,000 in 2014, the vote turnout for the Secretary of State office was 0.491.</t>
  </si>
  <si>
    <t>https://www.sos.state.co.us/pubs/elections/Initiatives/signatureRequirements.html) (https://www.census.gov/data/tables/time-series/demo/voting-and-registration/p20-577.html</t>
  </si>
  <si>
    <t>https://www.census.gov/data/tables/2012/demo/voting-and-registration/p20-568.html</t>
  </si>
  <si>
    <t>Louisiana: votes cast: 1,165,800, voting population 2015: 3,454,978 -&gt; 0.337</t>
  </si>
  <si>
    <t>(https://www.sos.la.gov/ElectionsAndVoting/Pages/PostElectionStatisticsStatewide.aspx), (https://www.census.gov/content/dam/Census/library/visualizations/2016/comm/citizen_voting_age_pop/cb160-tps148_louisiana.pdf)</t>
  </si>
  <si>
    <t>Mississippi: total votes cast for governor: 725,207, voting population 2015: 2,220,616 -&gt; turnout 0.327</t>
  </si>
  <si>
    <t>https://www.sos.ms.gov/Elections-Voting/Pages/2015-General-Election.aspx (p.9), https://www.census.gov/content/dam/Census/library/visualizations/2016/comm/citizen_voting_age_pop/cb160-tps148_mississippi.pdf</t>
  </si>
  <si>
    <t>Montana: 483,489 votes cast for governor, population census (https://www.census.gov/data/tables/2012/demo/voting-and-registration/p20-568.html): 768,000 -&gt; turnout 0.630</t>
  </si>
  <si>
    <t>(https://sosmt.gov/wp-content/uploads/attachments/2012_General_Canvass.pdf?dt=1480457264103&amp;dt=1480523087997&amp;dt=1483636395345&amp;dt=1484090685147&amp;dt=1484090818653&amp;dt=1484091059850&amp;dt=1484092785123&amp;dt=1484668556665&amp;dt=1484676687552&amp;dt=1485286813335&amp;dt=1485286979901&amp;dt=1491412807839&amp;dt=1494348815885&amp;dt=1494348873534&amp;dt=1497553987845&amp;dt=1497555053569&amp;dt=1497555121034&amp;dt=1497555299184&amp;dt=1497892315130&amp;dt=1519325848767), (https://www.census.gov/data/tables/2012/demo/voting-and-registration/p20-568.html)</t>
  </si>
  <si>
    <t>https://www.state.nj.us/state/elections/election-information-ballots-cast.shtml</t>
  </si>
  <si>
    <t>https://www.census.gov/prod/cen2010/cph-1-36.pdf</t>
  </si>
  <si>
    <t>no recall possible in first 120 and last 180 days of term -&gt; leaves 1160 days in a 4-year term, we use the mean</t>
  </si>
  <si>
    <t>procedure is indirect: first to legislation and if not apporved, the law is put on the next ballot; time: initial filing not before January 1 of the year preceding the election year and ginal filing at least 30 days prior to next regular session of Legislature (take place in beginnign of February in odd years) -&gt; 1.1 - ~1.1)</t>
  </si>
  <si>
    <t>time: initial filing not before August 1 of year preceding election year and final filing 120 days before general election -&gt; 1.8 - 1</t>
  </si>
  <si>
    <t>time: initial filing not before August 1 of year preceding election year and final filing 120 days before general election -&gt; 1.8 - ~15.7 -&gt; 350d</t>
  </si>
  <si>
    <t>time: initial filing not before september 1 of year preceding election year and final filing 90 days before general election -&gt; 1.9 - ~15.8</t>
  </si>
  <si>
    <t>indirect initiative: first presented to Legislature, if not approved, law placed on next ballott</t>
  </si>
  <si>
    <t>https://ballotpedia.org/Laws_governing_the_initiative_process_in_Alaska#Deadlines_for_collection</t>
  </si>
  <si>
    <t>https://ballotpedia.org/Laws_governing_recall_in_Alaska</t>
  </si>
  <si>
    <t>https://ballotpedia.org/Laws_governing_the_initiative_process_in_Massachusetts</t>
  </si>
  <si>
    <t>in order for law to be suspended until election signatures equalling 2% are required</t>
  </si>
  <si>
    <t>indirect: if legislature doesn't adopt measure without change or not at all, measure is placed on ballot</t>
  </si>
  <si>
    <t>https://ballotpedia.org/Laws_governing_the_initiative_process_in_Maine</t>
  </si>
  <si>
    <t>indirect: if legislature doesn't adopt measure in 40 days, it is placed on ballot</t>
  </si>
  <si>
    <t>indirect: first presented to legislature, but goes to ballot regardless of approval or rejection. However, legislature may choose to put an amended version of proposed law on the same ballot</t>
  </si>
  <si>
    <t>https://ballotpedia.org/Laws_governing_the_initiative_process_in_Ohio</t>
  </si>
  <si>
    <t xml:space="preserve">indirect or direct possible: indirect requires 4% to go to legislature and additional 4% if legislature rejects law </t>
  </si>
  <si>
    <t>presidential</t>
  </si>
  <si>
    <t>https://ballotpedia.org/Laws_governing_the_initiative_process_in_Utah</t>
  </si>
  <si>
    <t>initiative to the legislature possible on same conditions</t>
  </si>
  <si>
    <t>https://ballotpedia.org/Laws_governing_the_initiative_process_in_Washington</t>
  </si>
  <si>
    <t>https://www.census.gov/data/tables/time-series/demo/voting-and-registration/p20-580.html</t>
  </si>
  <si>
    <t>number of registered voters for 11.16 general elections: 1,008,000 -&gt; 71.7% of total population</t>
  </si>
  <si>
    <t>4,165,000 registered voters for 11.16 election -&gt; 60.7% of total population</t>
  </si>
  <si>
    <t>1 as population in last decennial census s relevant; was 522720 in 2010</t>
  </si>
  <si>
    <t>in total 3,079,639 votes were cast for the office of governor in 2012, with a population of 5,230,000 this equals a participation of 0.589</t>
  </si>
  <si>
    <t>https://ballotpedia.org/Washington_elections,_2012#State_Executives )( https://www.census.gov/data/tables/2012/demo/voting-and-registration/p20-568.html</t>
  </si>
  <si>
    <t>2,727,830 votes were cast in the gubernatorial election, with a population of 4,521,000 this equals a participation of 0.603</t>
  </si>
  <si>
    <t>https://www.census.gov/data/tables/2012/demo/voting-and-registration/p20-568.html )( https://ballotpedia.org/Missouri_elections,_2012#State_Executives</t>
  </si>
  <si>
    <t>https://ballotpedia.org/Laws_governing_the_initiative_process_in_Arkansas#Deadlines_for_collection</t>
  </si>
  <si>
    <t>time: signatures must be filed 4 months prior to the elections, otherwise no time restraints</t>
  </si>
  <si>
    <t>indirect: first presented to general court who can adopt measure, then at least 1/4 of legislature must approve of measure in two joint sessions in order for it to preceed to the ballot; time: like statute but without second round</t>
  </si>
  <si>
    <t>~ 605</t>
  </si>
  <si>
    <t>time: signatures must be submitted 4 months prior to general elections -&gt; if initial filing made shortly after preceding filing deadline, this leaves app. 2 years</t>
  </si>
  <si>
    <t>https://ballotpedia.org/Laws_governing_the_initiative_process_in_Oregon#Deadlines_for_collection</t>
  </si>
  <si>
    <t>in order for law to be suspended until election signatures equalling 25% are required; time: final filing 4 months prior to next general election following the legislative session which are held end of January in odd numbered years -&gt; 17m; in order for law to bes suspendend signatures have to be handed in 90 day after the legislative session</t>
  </si>
  <si>
    <t>https://ballotpedia.org/Laws_governing_the_referendum_process_in_New_Mexico#Deadlines_for_collection</t>
  </si>
  <si>
    <t>https://ballotpedia.org/Laws_governing_the_initiative_process_in_Arizona</t>
  </si>
  <si>
    <t>https://ballotpedia.org/Laws_governing_the_initiative_process_in_California</t>
  </si>
  <si>
    <t>https://ballotpedia.org/Laws_governing_the_initiative_process_in_Colorado</t>
  </si>
  <si>
    <t>https://ballotpedia.org/Laws_governing_the_initiative_process_in_Idaho</t>
  </si>
  <si>
    <t>time: signatures must be filed 6 months prior to general elections -&gt; 18m</t>
  </si>
  <si>
    <t>time: petitioners have one year before final filing deadline (3m prior to elections) to collects signatures and receive certification from county election officials. Signatures have to be submitted no later than 4 weeks prior to final deadline to county officials -&gt; 9m</t>
  </si>
  <si>
    <t>https://ballotpedia.org/Laws_governing_the_initiative_process_in_Montana</t>
  </si>
  <si>
    <t>https://ballotpedia.org/Laws_governing_the_initiative_process_in_North_Dakota</t>
  </si>
  <si>
    <t>https://ballotpedia.org/Laws_governing_the_initiative_process_in_South_Dakota</t>
  </si>
  <si>
    <t>https://ballotpedia.org/Laws_governing_the_initiative_process_in_South_Dakot</t>
  </si>
  <si>
    <t>https://ballotpedia.org/Laws_governing_the_referendum_process_in_Maryland</t>
  </si>
  <si>
    <t>http://www.sos.mo.gov/cmsimages/Elections/Petitions/Make%20Your%20Voice%20Heard_11.12.2014.pdf</t>
  </si>
  <si>
    <t>http://sos.oregon.gov/elections/Pages/statelaw.aspx</t>
  </si>
  <si>
    <t>~600</t>
  </si>
  <si>
    <t xml:space="preserve"> In a second type of referendum the law is suspended until referendum vote; signatures of 10% are required</t>
  </si>
  <si>
    <t>1) The time available to circulate petitions depends on the time when the petition is started and can be much shorter than 2 years
2) Recall only possible for local officials</t>
  </si>
  <si>
    <t>elaborate subject restrictions</t>
  </si>
  <si>
    <t>1000 signatures are required for initial filing</t>
  </si>
  <si>
    <t>time: no limitations, but must be submitted during 125 days prior to ext general election; 1000 signatures required for initial filing</t>
  </si>
  <si>
    <t>indirect: first presented to general court who can adopt measure, then to legislature, if legislature doesn't take action, a second round of signatures equalling 0.5% are required for the measure to be put on the ballot; numbers are addition of first and second round; time: for indirect from third wednesday in september to two weeks prior to first wednesday in december, if second round of signatures required (rejection by legislature) time from first wednesday of may until first wednesday of july for second round (8 weeks)</t>
  </si>
  <si>
    <t>~445</t>
  </si>
  <si>
    <t>indirect: if legislature rejects proposed law, petitioners have 90d to collect 3% more signatures in order for the measure to be put on the ballot, numbers are addition of first and second round; time: no limitations but at least 10 days before legislative session which are held annually; 1000 singatures are required for initial filing</t>
  </si>
  <si>
    <t>https://vip.sos.nd.gov/pdfs/Portals/recalling.pdf</t>
  </si>
  <si>
    <t>for time: (p.10)</t>
  </si>
  <si>
    <t>20 of eligible voters for vote on office on last election</t>
  </si>
  <si>
    <t>10 of eligible voters for vote on office on last election</t>
  </si>
  <si>
    <t>only governor, signatures from state legislative are required as well (20 House of Rep., 10 Senate)</t>
  </si>
  <si>
    <t>signatures requirement depends on number of registered voters and ranges between 40-20%, we use mean</t>
  </si>
  <si>
    <t>25 votes cast for governor in officer's district</t>
  </si>
  <si>
    <t>for officers other than governor or senator only 160d to collect signatures</t>
  </si>
  <si>
    <t>15 of registered voters for vote on office on last election</t>
  </si>
  <si>
    <t>30 of registered voters for vote on office on last election</t>
  </si>
  <si>
    <t>15 of last gubernatorial election in officer's district</t>
  </si>
  <si>
    <t>25 of votes cast in last gubernatorial election in officer's district</t>
  </si>
  <si>
    <t>Number of days for signature collection</t>
  </si>
  <si>
    <t>if registered voters relevant:</t>
  </si>
  <si>
    <t>Idaho: 671000 registered, 1182000 total population -&gt; 0.568</t>
  </si>
  <si>
    <t>Louisiana: 2398000 registered, 3450000 total population -&gt; 0.695</t>
  </si>
  <si>
    <t>Nort Dakota: 363000 registered, 567000 total population -&gt; 0.640</t>
  </si>
  <si>
    <t>Montana (2012): 553000 registered, total population 768000 -&gt; 0.720 https://www.census.gov/data/tables/2012/demo/voting-and-registration/p20-568.html</t>
  </si>
  <si>
    <t>New Jersey (2016): 4,165,000 registered voters for 11.16 election -&gt; 60.7% of total population https://www.state.nj.us/state/elections/election-information-ballots-cast.shtml</t>
  </si>
  <si>
    <t>North Dakota (2012): 528000 total population, 317,547 votes cast for governor -&gt; 0.601 https://www.census.gov/data/tables/2012/demo/voting-and-registration/p20-568.html https://ballotpedia.org/North_Dakota_state_executive_official_elections,_2012</t>
  </si>
  <si>
    <t>Washington (2012): in total 3,079,639 votes were cast for the office of governor in 2012, with a population of 5,230,000 this equals a participation of 0.589	https://ballotpedia.org/Washington_elections,_2012#State_Executives )( https://www.census.gov/data/tables/2012/demo/voting-and-registration/p20-568.html</t>
  </si>
  <si>
    <t>gubernatorial elections not in 2014:</t>
  </si>
  <si>
    <t>Participation for recall of governor in 2016</t>
  </si>
  <si>
    <t>signatures from state legislative are required as well (20 House of Rep., 10 Senate)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</si>
</sst>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theme="1"/>
      <name val="Calibri"/>
      <family val="2"/>
      <scheme val="minor"/>
    </font>
    <font>
      <u/>
      <sz val="12"/>
      <color theme="11"/>
      <name val="Calibri"/>
      <family val="2"/>
      <scheme val="minor"/>
    </font>
    <font>
      <u/>
      <sz val="12"/>
      <color theme="10"/>
      <name val="Calibri"/>
      <family val="2"/>
      <scheme val="minor"/>
    </font>
    <font>
      <sz val="12"/>
      <name val="Calibri"/>
      <family val="2"/>
      <scheme val="minor"/>
    </font>
    <font>
      <b/>
      <sz val="12"/>
      <color theme="1"/>
      <name val="Calibri"/>
      <family val="2"/>
      <scheme val="minor"/>
    </font>
    <font>
      <sz val="12"/>
      <color rgb="FFFF0000"/>
      <name val="Calibri"/>
      <family val="2"/>
      <scheme val="minor"/>
    </font>
    <font>
      <b/>
      <sz val="9"/>
      <color theme="1"/>
      <name val="Calibri"/>
      <scheme val="minor"/>
    </font>
    <font>
      <sz val="12"/>
      <color rgb="FF000000"/>
      <name val="Calibri"/>
      <family val="2"/>
      <scheme val="minor"/>
    </font>
    <font>
      <u/>
      <sz val="12"/>
      <color rgb="FF000000"/>
      <name val="Calibri"/>
      <family val="2"/>
      <scheme val="minor"/>
    </font>
    <font>
      <sz val="12"/>
      <color rgb="FF9C5700"/>
      <name val="Calibri"/>
      <family val="2"/>
      <scheme val="minor"/>
    </font>
    <font>
      <sz val="12"/>
      <color rgb="FF00B0F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EEECE1"/>
        <bgColor indexed="64"/>
      </patternFill>
    </fill>
    <fill>
      <patternFill patternType="solid">
        <fgColor rgb="FFFFFF00"/>
        <bgColor indexed="64"/>
      </patternFill>
    </fill>
    <fill>
      <patternFill patternType="solid">
        <fgColor rgb="FFFFEB9C"/>
      </patternFill>
    </fill>
    <fill>
      <patternFill patternType="solid">
        <fgColor rgb="FF92D050"/>
        <bgColor rgb="FF000000"/>
      </patternFill>
    </fill>
    <fill>
      <patternFill patternType="solid">
        <fgColor rgb="FFFFFF00"/>
        <bgColor rgb="FF000000"/>
      </patternFill>
    </fill>
    <fill>
      <patternFill patternType="solid">
        <fgColor rgb="FFFFEB9C"/>
        <bgColor rgb="FF000000"/>
      </patternFill>
    </fill>
  </fills>
  <borders count="5">
    <border>
      <left/>
      <right/>
      <top/>
      <bottom/>
      <diagonal/>
    </border>
    <border>
      <left/>
      <right style="double">
        <color auto="1"/>
      </right>
      <top/>
      <bottom/>
      <diagonal/>
    </border>
    <border>
      <left style="double">
        <color auto="1"/>
      </left>
      <right/>
      <top/>
      <bottom style="thin">
        <color auto="1"/>
      </bottom>
      <diagonal/>
    </border>
    <border>
      <left/>
      <right style="double">
        <color auto="1"/>
      </right>
      <top/>
      <bottom style="thin">
        <color auto="1"/>
      </bottom>
      <diagonal/>
    </border>
    <border>
      <left/>
      <right/>
      <top/>
      <bottom style="thin">
        <color auto="1"/>
      </bottom>
      <diagonal/>
    </border>
  </borders>
  <cellStyleXfs count="6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9" fillId="6" borderId="0" applyNumberFormat="0" applyBorder="0" applyAlignment="0" applyProtection="0"/>
  </cellStyleXfs>
  <cellXfs count="104">
    <xf numFmtId="0" fontId="0" fillId="0" borderId="0" xfId="0"/>
    <xf numFmtId="1" fontId="0" fillId="0" borderId="0" xfId="0" applyNumberFormat="1"/>
    <xf numFmtId="0" fontId="0" fillId="0" borderId="0" xfId="0" applyFill="1"/>
    <xf numFmtId="1" fontId="0" fillId="0" borderId="0" xfId="0" applyNumberFormat="1" applyFill="1"/>
    <xf numFmtId="0" fontId="2" fillId="0" borderId="0" xfId="60"/>
    <xf numFmtId="1" fontId="0" fillId="0" borderId="0" xfId="0" applyNumberFormat="1" applyFill="1" applyBorder="1"/>
    <xf numFmtId="1" fontId="0" fillId="0" borderId="1" xfId="0" applyNumberFormat="1" applyBorder="1"/>
    <xf numFmtId="0" fontId="0" fillId="0" borderId="0" xfId="0" applyFill="1" applyBorder="1"/>
    <xf numFmtId="0" fontId="0" fillId="0" borderId="1" xfId="0" applyFill="1" applyBorder="1"/>
    <xf numFmtId="1" fontId="0" fillId="0" borderId="1" xfId="0" applyNumberFormat="1" applyFill="1" applyBorder="1"/>
    <xf numFmtId="0" fontId="0" fillId="0" borderId="1" xfId="0" applyBorder="1"/>
    <xf numFmtId="0" fontId="0" fillId="0" borderId="0" xfId="0" applyBorder="1"/>
    <xf numFmtId="0" fontId="4" fillId="2" borderId="0" xfId="0" applyFont="1" applyFill="1" applyBorder="1"/>
    <xf numFmtId="0" fontId="4" fillId="2" borderId="1" xfId="0" applyFont="1" applyFill="1" applyBorder="1"/>
    <xf numFmtId="0" fontId="4" fillId="2" borderId="0" xfId="0" applyFont="1" applyFill="1"/>
    <xf numFmtId="0" fontId="0" fillId="0" borderId="4" xfId="0" applyBorder="1"/>
    <xf numFmtId="0" fontId="0" fillId="0" borderId="3" xfId="0" applyBorder="1"/>
    <xf numFmtId="0" fontId="0" fillId="0" borderId="4" xfId="0" applyFill="1" applyBorder="1"/>
    <xf numFmtId="0" fontId="0" fillId="0" borderId="2" xfId="0" applyBorder="1"/>
    <xf numFmtId="0" fontId="0" fillId="0" borderId="0" xfId="0" applyAlignment="1"/>
    <xf numFmtId="0" fontId="2" fillId="0" borderId="0" xfId="60" applyFill="1" applyBorder="1"/>
    <xf numFmtId="0" fontId="2" fillId="0" borderId="0" xfId="60" applyFill="1" applyBorder="1" applyAlignment="1"/>
    <xf numFmtId="0" fontId="5" fillId="0" borderId="0" xfId="0" applyFont="1" applyFill="1" applyBorder="1"/>
    <xf numFmtId="0" fontId="2" fillId="0" borderId="0" xfId="60" applyFill="1"/>
    <xf numFmtId="0" fontId="7" fillId="3" borderId="0" xfId="0" applyFont="1" applyFill="1" applyBorder="1"/>
    <xf numFmtId="0" fontId="7" fillId="3" borderId="1" xfId="0" applyFont="1" applyFill="1" applyBorder="1"/>
    <xf numFmtId="0" fontId="7" fillId="3" borderId="0" xfId="0" applyFont="1" applyFill="1"/>
    <xf numFmtId="2" fontId="7" fillId="3" borderId="0" xfId="0" applyNumberFormat="1" applyFont="1" applyFill="1" applyBorder="1"/>
    <xf numFmtId="1" fontId="7" fillId="3" borderId="0" xfId="0" applyNumberFormat="1" applyFont="1" applyFill="1"/>
    <xf numFmtId="1" fontId="7" fillId="3" borderId="0" xfId="0" applyNumberFormat="1" applyFont="1" applyFill="1" applyBorder="1"/>
    <xf numFmtId="0" fontId="0" fillId="3" borderId="0" xfId="0" applyFill="1" applyBorder="1"/>
    <xf numFmtId="0" fontId="0" fillId="3" borderId="1" xfId="0" applyFill="1" applyBorder="1"/>
    <xf numFmtId="0" fontId="0" fillId="3" borderId="0" xfId="0" applyFill="1"/>
    <xf numFmtId="2" fontId="0" fillId="3" borderId="0" xfId="0" applyNumberFormat="1" applyFill="1" applyBorder="1"/>
    <xf numFmtId="1" fontId="0" fillId="3" borderId="0" xfId="0" applyNumberFormat="1" applyFill="1"/>
    <xf numFmtId="1" fontId="0" fillId="3" borderId="0" xfId="0" applyNumberFormat="1" applyFill="1" applyBorder="1"/>
    <xf numFmtId="0" fontId="0" fillId="3" borderId="0" xfId="0" applyFill="1" applyAlignment="1">
      <alignment wrapText="1"/>
    </xf>
    <xf numFmtId="0" fontId="5" fillId="3" borderId="0" xfId="0" applyFont="1" applyFill="1"/>
    <xf numFmtId="164" fontId="0" fillId="0" borderId="0" xfId="0" applyNumberFormat="1" applyFill="1"/>
    <xf numFmtId="0" fontId="2" fillId="3" borderId="0" xfId="60" applyFill="1" applyAlignment="1">
      <alignment wrapText="1"/>
    </xf>
    <xf numFmtId="0" fontId="2" fillId="3" borderId="0" xfId="60" applyFill="1"/>
    <xf numFmtId="0" fontId="0" fillId="4" borderId="4" xfId="0" applyFill="1" applyBorder="1"/>
    <xf numFmtId="0" fontId="6" fillId="4" borderId="0" xfId="0" applyFont="1" applyFill="1" applyAlignment="1">
      <alignment wrapText="1"/>
    </xf>
    <xf numFmtId="0" fontId="7" fillId="4" borderId="0" xfId="0" applyFont="1" applyFill="1"/>
    <xf numFmtId="0" fontId="0" fillId="4" borderId="0" xfId="0" applyFill="1"/>
    <xf numFmtId="0" fontId="5" fillId="0" borderId="0" xfId="0" applyFont="1" applyFill="1"/>
    <xf numFmtId="0" fontId="5" fillId="4" borderId="0" xfId="0" applyFont="1" applyFill="1"/>
    <xf numFmtId="1" fontId="3" fillId="3" borderId="0" xfId="0" applyNumberFormat="1" applyFont="1" applyFill="1"/>
    <xf numFmtId="0" fontId="8" fillId="3" borderId="0" xfId="60" applyFont="1" applyFill="1"/>
    <xf numFmtId="0" fontId="0" fillId="3" borderId="0" xfId="0" applyFill="1" applyAlignment="1"/>
    <xf numFmtId="0" fontId="5" fillId="3" borderId="0" xfId="0" applyFont="1" applyFill="1" applyBorder="1"/>
    <xf numFmtId="0" fontId="0" fillId="5" borderId="0" xfId="0" applyFill="1" applyBorder="1"/>
    <xf numFmtId="0" fontId="0" fillId="5" borderId="1" xfId="0" applyFill="1" applyBorder="1"/>
    <xf numFmtId="0" fontId="5" fillId="5" borderId="0" xfId="0" applyFont="1" applyFill="1" applyBorder="1"/>
    <xf numFmtId="1" fontId="0" fillId="5" borderId="0" xfId="0" applyNumberFormat="1" applyFill="1" applyBorder="1"/>
    <xf numFmtId="1" fontId="0" fillId="5" borderId="0" xfId="0" applyNumberFormat="1" applyFill="1"/>
    <xf numFmtId="0" fontId="2" fillId="5" borderId="0" xfId="60" applyFill="1"/>
    <xf numFmtId="0" fontId="0" fillId="5" borderId="0" xfId="0" applyFill="1"/>
    <xf numFmtId="0" fontId="0" fillId="5" borderId="0" xfId="0" applyFill="1" applyAlignment="1"/>
    <xf numFmtId="0" fontId="2" fillId="5" borderId="0" xfId="60" applyFill="1" applyBorder="1"/>
    <xf numFmtId="0" fontId="2" fillId="3" borderId="0" xfId="60" applyFont="1" applyFill="1" applyAlignment="1">
      <alignment wrapText="1"/>
    </xf>
    <xf numFmtId="0" fontId="7" fillId="3" borderId="0" xfId="0" applyFont="1" applyFill="1" applyAlignment="1">
      <alignment wrapText="1"/>
    </xf>
    <xf numFmtId="0" fontId="8" fillId="3" borderId="0" xfId="60" applyFont="1" applyFill="1" applyAlignment="1">
      <alignment wrapText="1"/>
    </xf>
    <xf numFmtId="0" fontId="4" fillId="0" borderId="0" xfId="0" applyFont="1"/>
    <xf numFmtId="0" fontId="0" fillId="0" borderId="0" xfId="0" applyFont="1"/>
    <xf numFmtId="49" fontId="0" fillId="0" borderId="0" xfId="0" applyNumberFormat="1" applyFont="1" applyAlignment="1">
      <alignment wrapText="1"/>
    </xf>
    <xf numFmtId="0" fontId="7" fillId="0" borderId="0" xfId="0" applyFont="1" applyAlignment="1"/>
    <xf numFmtId="0" fontId="0" fillId="0" borderId="0" xfId="0" applyFont="1" applyAlignment="1"/>
    <xf numFmtId="2" fontId="0" fillId="0" borderId="0" xfId="0" applyNumberFormat="1" applyFont="1" applyAlignment="1">
      <alignment wrapText="1"/>
    </xf>
    <xf numFmtId="2" fontId="0" fillId="0" borderId="0" xfId="0" applyNumberFormat="1" applyFont="1" applyAlignment="1"/>
    <xf numFmtId="2" fontId="0" fillId="0" borderId="0" xfId="0" applyNumberFormat="1" applyFont="1"/>
    <xf numFmtId="0" fontId="10" fillId="0" borderId="0" xfId="0" applyFont="1" applyFill="1"/>
    <xf numFmtId="0" fontId="9" fillId="6" borderId="0" xfId="66"/>
    <xf numFmtId="0" fontId="9" fillId="6" borderId="0" xfId="66" applyBorder="1"/>
    <xf numFmtId="2" fontId="9" fillId="6" borderId="0" xfId="66" applyNumberFormat="1" applyBorder="1"/>
    <xf numFmtId="1" fontId="9" fillId="6" borderId="0" xfId="66" applyNumberFormat="1"/>
    <xf numFmtId="0" fontId="9" fillId="6" borderId="4" xfId="66" applyBorder="1"/>
    <xf numFmtId="0" fontId="2" fillId="0" borderId="0" xfId="60" applyBorder="1"/>
    <xf numFmtId="0" fontId="9" fillId="6" borderId="0" xfId="66" applyAlignment="1">
      <alignment wrapText="1"/>
    </xf>
    <xf numFmtId="2" fontId="2" fillId="6" borderId="0" xfId="60" applyNumberFormat="1" applyFill="1" applyBorder="1"/>
    <xf numFmtId="1" fontId="9" fillId="6" borderId="0" xfId="66" applyNumberFormat="1" applyBorder="1"/>
    <xf numFmtId="1" fontId="9" fillId="6" borderId="1" xfId="66" applyNumberFormat="1" applyBorder="1"/>
    <xf numFmtId="0" fontId="9" fillId="6" borderId="1" xfId="66" applyBorder="1"/>
    <xf numFmtId="0" fontId="9" fillId="6" borderId="0" xfId="66" applyAlignment="1"/>
    <xf numFmtId="0" fontId="9" fillId="6" borderId="0" xfId="66" applyBorder="1" applyAlignment="1"/>
    <xf numFmtId="0" fontId="2" fillId="6" borderId="0" xfId="60" applyFill="1"/>
    <xf numFmtId="0" fontId="2" fillId="6" borderId="0" xfId="60" applyFill="1" applyAlignment="1"/>
    <xf numFmtId="49" fontId="9" fillId="6" borderId="0" xfId="66" applyNumberFormat="1" applyAlignment="1">
      <alignment wrapText="1"/>
    </xf>
    <xf numFmtId="0" fontId="2" fillId="6" borderId="0" xfId="60" applyFill="1" applyBorder="1"/>
    <xf numFmtId="0" fontId="9" fillId="6" borderId="3" xfId="66" applyBorder="1"/>
    <xf numFmtId="0" fontId="2" fillId="6" borderId="1" xfId="60" applyFill="1" applyBorder="1"/>
    <xf numFmtId="1" fontId="0" fillId="0" borderId="0" xfId="0" applyNumberFormat="1" applyBorder="1"/>
    <xf numFmtId="0" fontId="0" fillId="3" borderId="0" xfId="0" applyFill="1" applyBorder="1" applyAlignment="1"/>
    <xf numFmtId="1" fontId="2" fillId="6" borderId="0" xfId="60" applyNumberFormat="1" applyFill="1" applyBorder="1"/>
    <xf numFmtId="0" fontId="7" fillId="7" borderId="0" xfId="0" applyFont="1" applyFill="1"/>
    <xf numFmtId="0" fontId="7" fillId="0" borderId="0" xfId="0" applyFont="1"/>
    <xf numFmtId="0" fontId="7" fillId="8" borderId="0" xfId="0" applyFont="1" applyFill="1"/>
    <xf numFmtId="0" fontId="9" fillId="9" borderId="0" xfId="0" applyFont="1" applyFill="1"/>
    <xf numFmtId="1" fontId="2" fillId="6" borderId="1" xfId="60" applyNumberFormat="1" applyFill="1" applyBorder="1"/>
    <xf numFmtId="0" fontId="0" fillId="0" borderId="0" xfId="0" applyNumberFormat="1" applyBorder="1"/>
    <xf numFmtId="1" fontId="2" fillId="0" borderId="0" xfId="60" applyNumberFormat="1" applyBorder="1"/>
    <xf numFmtId="2" fontId="9" fillId="6" borderId="0" xfId="66" applyNumberFormat="1"/>
    <xf numFmtId="164" fontId="9" fillId="6" borderId="0" xfId="66" applyNumberFormat="1" applyBorder="1"/>
    <xf numFmtId="0" fontId="0" fillId="0" borderId="0" xfId="0" applyFont="1" applyFill="1" applyBorder="1" applyAlignment="1"/>
  </cellXfs>
  <cellStyles count="67">
    <cellStyle name="Followed Hyperlink" xfId="62" builtinId="9" hidden="1"/>
    <cellStyle name="Followed Hyperlink" xfId="61" builtinId="9" hidden="1"/>
    <cellStyle name="Followed Hyperlink" xfId="17" builtinId="9" hidden="1"/>
    <cellStyle name="Followed Hyperlink" xfId="39" builtinId="9" hidden="1"/>
    <cellStyle name="Followed Hyperlink" xfId="19" builtinId="9" hidden="1"/>
    <cellStyle name="Followed Hyperlink" xfId="47" builtinId="9" hidden="1"/>
    <cellStyle name="Followed Hyperlink" xfId="55" builtinId="9" hidden="1"/>
    <cellStyle name="Followed Hyperlink" xfId="49" builtinId="9" hidden="1"/>
    <cellStyle name="Followed Hyperlink" xfId="51" builtinId="9" hidden="1"/>
    <cellStyle name="Followed Hyperlink" xfId="53" builtinId="9" hidden="1"/>
    <cellStyle name="Followed Hyperlink" xfId="43" builtinId="9" hidden="1"/>
    <cellStyle name="Followed Hyperlink" xfId="31" builtinId="9" hidden="1"/>
    <cellStyle name="Followed Hyperlink" xfId="41" builtinId="9" hidden="1"/>
    <cellStyle name="Followed Hyperlink" xfId="6" builtinId="9" hidden="1"/>
    <cellStyle name="Followed Hyperlink" xfId="45" builtinId="9" hidden="1"/>
    <cellStyle name="Followed Hyperlink" xfId="7" builtinId="9" hidden="1"/>
    <cellStyle name="Followed Hyperlink" xfId="9" builtinId="9" hidden="1"/>
    <cellStyle name="Followed Hyperlink" xfId="11" builtinId="9" hidden="1"/>
    <cellStyle name="Followed Hyperlink" xfId="59" builtinId="9" hidden="1"/>
    <cellStyle name="Followed Hyperlink" xfId="13" builtinId="9" hidden="1"/>
    <cellStyle name="Followed Hyperlink" xfId="15" builtinId="9" hidden="1"/>
    <cellStyle name="Followed Hyperlink" xfId="57" builtinId="9" hidden="1"/>
    <cellStyle name="Followed Hyperlink" xfId="3" builtinId="9" hidden="1"/>
    <cellStyle name="Followed Hyperlink" xfId="23" builtinId="9" hidden="1"/>
    <cellStyle name="Followed Hyperlink" xfId="21" builtinId="9" hidden="1"/>
    <cellStyle name="Followed Hyperlink" xfId="5" builtinId="9" hidden="1"/>
    <cellStyle name="Followed Hyperlink" xfId="35" builtinId="9" hidden="1"/>
    <cellStyle name="Followed Hyperlink" xfId="25" builtinId="9" hidden="1"/>
    <cellStyle name="Followed Hyperlink" xfId="27" builtinId="9" hidden="1"/>
    <cellStyle name="Followed Hyperlink" xfId="29" builtinId="9" hidden="1"/>
    <cellStyle name="Followed Hyperlink" xfId="33" builtinId="9" hidden="1"/>
    <cellStyle name="Followed Hyperlink" xfId="4" builtinId="9" hidden="1"/>
    <cellStyle name="Followed Hyperlink" xfId="37" builtinId="9" hidden="1"/>
    <cellStyle name="Followed Hyperlink" xfId="1" builtinId="9" hidden="1"/>
    <cellStyle name="Followed Hyperlink" xfId="2" builtinId="9" hidden="1"/>
    <cellStyle name="Followed Hyperlink" xfId="63" builtinId="9" hidden="1"/>
    <cellStyle name="Followed Hyperlink" xfId="64" builtinId="9" hidden="1"/>
    <cellStyle name="Followed Hyperlink" xfId="65" builtinId="9" hidden="1"/>
    <cellStyle name="Hyperlink" xfId="58" builtinId="8" hidden="1"/>
    <cellStyle name="Hyperlink" xfId="56" builtinId="8" hidden="1"/>
    <cellStyle name="Hyperlink" xfId="48" builtinId="8" hidden="1"/>
    <cellStyle name="Hyperlink" xfId="28" builtinId="8" hidden="1"/>
    <cellStyle name="Hyperlink" xfId="54" builtinId="8" hidden="1"/>
    <cellStyle name="Hyperlink" xfId="50" builtinId="8" hidden="1"/>
    <cellStyle name="Hyperlink" xfId="16" builtinId="8" hidden="1"/>
    <cellStyle name="Hyperlink" xfId="38" builtinId="8" hidden="1"/>
    <cellStyle name="Hyperlink" xfId="22" builtinId="8" hidden="1"/>
    <cellStyle name="Hyperlink" xfId="42" builtinId="8" hidden="1"/>
    <cellStyle name="Hyperlink" xfId="26" builtinId="8" hidden="1"/>
    <cellStyle name="Hyperlink" xfId="46" builtinId="8" hidden="1"/>
    <cellStyle name="Hyperlink" xfId="14" builtinId="8" hidden="1"/>
    <cellStyle name="Hyperlink" xfId="52" builtinId="8" hidden="1"/>
    <cellStyle name="Hyperlink" xfId="18" builtinId="8" hidden="1"/>
    <cellStyle name="Hyperlink" xfId="32" builtinId="8" hidden="1"/>
    <cellStyle name="Hyperlink" xfId="34" builtinId="8" hidden="1"/>
    <cellStyle name="Hyperlink" xfId="40" builtinId="8" hidden="1"/>
    <cellStyle name="Hyperlink" xfId="20" builtinId="8" hidden="1"/>
    <cellStyle name="Hyperlink" xfId="44" builtinId="8" hidden="1"/>
    <cellStyle name="Hyperlink" xfId="24" builtinId="8" hidden="1"/>
    <cellStyle name="Hyperlink" xfId="36" builtinId="8" hidden="1"/>
    <cellStyle name="Hyperlink" xfId="30" builtinId="8" hidden="1"/>
    <cellStyle name="Hyperlink" xfId="12" builtinId="8" hidden="1"/>
    <cellStyle name="Hyperlink" xfId="8" builtinId="8" hidden="1"/>
    <cellStyle name="Hyperlink" xfId="10" builtinId="8" hidden="1"/>
    <cellStyle name="Hyperlink" xfId="60" builtinId="8"/>
    <cellStyle name="Neutral" xfId="66" builtinId="2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ballotpedia.org/Laws_governing_the_initiative_process_in_Alaska" TargetMode="External"/><Relationship Id="rId21" Type="http://schemas.openxmlformats.org/officeDocument/2006/relationships/hyperlink" Target="https://www.census.gov/data/tables/2012/demo/voting-and-registration/p20-568.html" TargetMode="External"/><Relationship Id="rId42" Type="http://schemas.openxmlformats.org/officeDocument/2006/relationships/hyperlink" Target="https://ballotpedia.org/Washington_elections,_2012" TargetMode="External"/><Relationship Id="rId47" Type="http://schemas.openxmlformats.org/officeDocument/2006/relationships/hyperlink" Target="https://ballotpedia.org/Laws_governing_the_referendum_process_in_New_Mexico" TargetMode="External"/><Relationship Id="rId63" Type="http://schemas.openxmlformats.org/officeDocument/2006/relationships/hyperlink" Target="https://ballotpedia.org/Laws_governing_the_initiative_process_in_North_Dakota" TargetMode="External"/><Relationship Id="rId68" Type="http://schemas.openxmlformats.org/officeDocument/2006/relationships/hyperlink" Target="https://ballotpedia.org/Laws_governing_the_initiative_process_in_Oklahoma" TargetMode="External"/><Relationship Id="rId16" Type="http://schemas.openxmlformats.org/officeDocument/2006/relationships/hyperlink" Target="https://www.sos.ms.gov/Elections-Voting/Pages/2015-General-Election.aspx%20(p.9)," TargetMode="External"/><Relationship Id="rId11" Type="http://schemas.openxmlformats.org/officeDocument/2006/relationships/hyperlink" Target="https://ballotpedia.org/Laws_governing_the_initiative_process_in_Illinois" TargetMode="External"/><Relationship Id="rId32" Type="http://schemas.openxmlformats.org/officeDocument/2006/relationships/hyperlink" Target="https://ballotpedia.org/Laws_governing_the_initiative_process_in_Michigan" TargetMode="External"/><Relationship Id="rId37" Type="http://schemas.openxmlformats.org/officeDocument/2006/relationships/hyperlink" Target="https://ballotpedia.org/Laws_governing_the_initiative_process_in_Utah" TargetMode="External"/><Relationship Id="rId53" Type="http://schemas.openxmlformats.org/officeDocument/2006/relationships/hyperlink" Target="https://ballotpedia.org/Laws_governing_the_initiative_process_in_Colorado" TargetMode="External"/><Relationship Id="rId58" Type="http://schemas.openxmlformats.org/officeDocument/2006/relationships/hyperlink" Target="https://ballotpedia.org/Laws_governing_the_initiative_process_in_Missouri" TargetMode="External"/><Relationship Id="rId74" Type="http://schemas.openxmlformats.org/officeDocument/2006/relationships/hyperlink" Target="https://ballotpedia.org/Laws_governing_the_initiative_process_in_Wyoming" TargetMode="External"/><Relationship Id="rId79" Type="http://schemas.openxmlformats.org/officeDocument/2006/relationships/hyperlink" Target="https://www.ncsl.org/research/elections-and-campaigns/recall-of-state-officials.aspx" TargetMode="External"/><Relationship Id="rId5" Type="http://schemas.openxmlformats.org/officeDocument/2006/relationships/hyperlink" Target="http://www.ncsl.org/research/elections-and-campaigns/recall-of-state-officials.aspx%20(for%20the%20recall%20deadline)" TargetMode="External"/><Relationship Id="rId61" Type="http://schemas.openxmlformats.org/officeDocument/2006/relationships/hyperlink" Target="https://ballotpedia.org/Article_III,_Montana_Constitution" TargetMode="External"/><Relationship Id="rId82" Type="http://schemas.openxmlformats.org/officeDocument/2006/relationships/hyperlink" Target="https://vip.sos.nd.gov/pdfs/Portals/recalling.pdf" TargetMode="External"/><Relationship Id="rId19" Type="http://schemas.openxmlformats.org/officeDocument/2006/relationships/hyperlink" Target="https://www.census.gov/data/tables/time-series/demo/voting-and-registration/p20-577.html" TargetMode="External"/><Relationship Id="rId14" Type="http://schemas.openxmlformats.org/officeDocument/2006/relationships/hyperlink" Target="https://sosmt.gov/wp-content/uploads/attachments/2012_General_Canvass.pdf?dt=1480457264103&amp;dt=1480523087997&amp;dt=1483636395345&amp;dt=1484090685147&amp;dt=1484090818653&amp;dt=1484091059850&amp;dt=1484092785123&amp;dt=1484668556665&amp;dt=1484676687552&amp;dt=1485286813335&amp;dt=1485286979901&amp;dt=1491412807839&amp;dt=1494348815885&amp;dt=1494348873534&amp;dt=1497553987845&amp;dt=1497555053569&amp;dt=1497555121034&amp;dt=1497555299184&amp;dt=1497892315130&amp;dt=1519325848767" TargetMode="External"/><Relationship Id="rId22" Type="http://schemas.openxmlformats.org/officeDocument/2006/relationships/hyperlink" Target="https://www.census.gov/prod/cen2010/cph-1-36.pdf" TargetMode="External"/><Relationship Id="rId27" Type="http://schemas.openxmlformats.org/officeDocument/2006/relationships/hyperlink" Target="https://ballotpedia.org/Laws_governing_recall_in_Alaska" TargetMode="External"/><Relationship Id="rId30" Type="http://schemas.openxmlformats.org/officeDocument/2006/relationships/hyperlink" Target="https://ballotpedia.org/Laws_governing_the_initiative_process_in_Maine" TargetMode="External"/><Relationship Id="rId35" Type="http://schemas.openxmlformats.org/officeDocument/2006/relationships/hyperlink" Target="https://ballotpedia.org/Laws_governing_the_initiative_process_in_Ohio" TargetMode="External"/><Relationship Id="rId43" Type="http://schemas.openxmlformats.org/officeDocument/2006/relationships/hyperlink" Target="https://ballotpedia.org/Laws_governing_the_initiative_process_in_Arkansas" TargetMode="External"/><Relationship Id="rId48" Type="http://schemas.openxmlformats.org/officeDocument/2006/relationships/hyperlink" Target="https://ballotpedia.org/Laws_governing_the_initiative_process_in_Arizona" TargetMode="External"/><Relationship Id="rId56" Type="http://schemas.openxmlformats.org/officeDocument/2006/relationships/hyperlink" Target="https://ballotpedia.org/Laws_governing_the_initiative_process_in_Idaho" TargetMode="External"/><Relationship Id="rId64" Type="http://schemas.openxmlformats.org/officeDocument/2006/relationships/hyperlink" Target="https://ballotpedia.org/Laws_governing_the_initiative_process_in_North_Dakota" TargetMode="External"/><Relationship Id="rId69" Type="http://schemas.openxmlformats.org/officeDocument/2006/relationships/hyperlink" Target="https://ballotpedia.org/Laws_governing_the_initiative_process_in_South_Dakota" TargetMode="External"/><Relationship Id="rId77" Type="http://schemas.openxmlformats.org/officeDocument/2006/relationships/hyperlink" Target="https://ballotpedia.org/Laws_governing_the_initiative_process_in_Nebraska" TargetMode="External"/><Relationship Id="rId8" Type="http://schemas.openxmlformats.org/officeDocument/2006/relationships/hyperlink" Target="https://ballotpedia.org/Laws_governing_the_initiative_process_in_Missouri" TargetMode="External"/><Relationship Id="rId51" Type="http://schemas.openxmlformats.org/officeDocument/2006/relationships/hyperlink" Target="https://ballotpedia.org/Laws_governing_the_initiative_process_in_California" TargetMode="External"/><Relationship Id="rId72" Type="http://schemas.openxmlformats.org/officeDocument/2006/relationships/hyperlink" Target="https://ballotpedia.org/Laws_governing_the_initiative_process_in_South_Dakot" TargetMode="External"/><Relationship Id="rId80" Type="http://schemas.openxmlformats.org/officeDocument/2006/relationships/hyperlink" Target="https://ballotpedia.org/Laws_governing_the_referendum_process_in_Maryland" TargetMode="External"/><Relationship Id="rId3" Type="http://schemas.openxmlformats.org/officeDocument/2006/relationships/hyperlink" Target="http://www.sos.mo.gov/cmsimages/Elections/Petitions/Make%20Your%20Voice%20Heard_11.12.2014.pdf" TargetMode="External"/><Relationship Id="rId12" Type="http://schemas.openxmlformats.org/officeDocument/2006/relationships/hyperlink" Target="https://ballotpedia.org/Laws_governing_the_initiative_process_in_Nevada" TargetMode="External"/><Relationship Id="rId17" Type="http://schemas.openxmlformats.org/officeDocument/2006/relationships/hyperlink" Target="https://www.sos.state.co.us/pubs/elections/Initiatives/signatureRequirements.html" TargetMode="External"/><Relationship Id="rId25" Type="http://schemas.openxmlformats.org/officeDocument/2006/relationships/hyperlink" Target="https://ballotpedia.org/Laws_governing_the_initiative_process_in_Alaska" TargetMode="External"/><Relationship Id="rId33" Type="http://schemas.openxmlformats.org/officeDocument/2006/relationships/hyperlink" Target="https://ballotpedia.org/Laws_governing_the_initiative_process_in_Michigan" TargetMode="External"/><Relationship Id="rId38" Type="http://schemas.openxmlformats.org/officeDocument/2006/relationships/hyperlink" Target="https://ballotpedia.org/Laws_governing_the_initiative_process_in_Utah" TargetMode="External"/><Relationship Id="rId46" Type="http://schemas.openxmlformats.org/officeDocument/2006/relationships/hyperlink" Target="https://ballotpedia.org/Laws_governing_the_initiative_process_in_Oregon" TargetMode="External"/><Relationship Id="rId59" Type="http://schemas.openxmlformats.org/officeDocument/2006/relationships/hyperlink" Target="https://ballotpedia.org/Laws_governing_the_initiative_process_in_Missouri" TargetMode="External"/><Relationship Id="rId67" Type="http://schemas.openxmlformats.org/officeDocument/2006/relationships/hyperlink" Target="https://ballotpedia.org/Laws_governing_the_initiative_process_in_Oklahoma" TargetMode="External"/><Relationship Id="rId20" Type="http://schemas.openxmlformats.org/officeDocument/2006/relationships/hyperlink" Target="https://www.census.gov/data/tables/2012/demo/voting-and-registration/p20-568.html" TargetMode="External"/><Relationship Id="rId41" Type="http://schemas.openxmlformats.org/officeDocument/2006/relationships/hyperlink" Target="https://www.census.gov/data/tables/time-series/demo/voting-and-registration/p20-580.html" TargetMode="External"/><Relationship Id="rId54" Type="http://schemas.openxmlformats.org/officeDocument/2006/relationships/hyperlink" Target="https://ballotpedia.org/Laws_governing_the_initiative_process_in_Colorado" TargetMode="External"/><Relationship Id="rId62" Type="http://schemas.openxmlformats.org/officeDocument/2006/relationships/hyperlink" Target="https://ballotpedia.org/Laws_governing_the_initiative_process_in_Montana" TargetMode="External"/><Relationship Id="rId70" Type="http://schemas.openxmlformats.org/officeDocument/2006/relationships/hyperlink" Target="https://ballotpedia.org/Laws_governing_the_initiative_process_in_South_Dakota" TargetMode="External"/><Relationship Id="rId75" Type="http://schemas.openxmlformats.org/officeDocument/2006/relationships/hyperlink" Target="https://ballotpedia.org/Laws_governing_the_initiative_process_in_Nebraska" TargetMode="External"/><Relationship Id="rId83" Type="http://schemas.openxmlformats.org/officeDocument/2006/relationships/hyperlink" Target="https://www.census.gov/data/tables/time-series/demo/voting-and-registration/p20-577.html" TargetMode="External"/><Relationship Id="rId1" Type="http://schemas.openxmlformats.org/officeDocument/2006/relationships/hyperlink" Target="https://ballotpedia.org/Illinois_gubernatorial_and_lieutenant_gubernatorial_election,_2014%20(for%20the%20turnout%20at%20the%20last%20gubernatorial%20election)" TargetMode="External"/><Relationship Id="rId6" Type="http://schemas.openxmlformats.org/officeDocument/2006/relationships/hyperlink" Target="https://ballotpedia.org/Laws_governing_the_initiative_process_in_Oregon" TargetMode="External"/><Relationship Id="rId15" Type="http://schemas.openxmlformats.org/officeDocument/2006/relationships/hyperlink" Target="https://www.sos.la.gov/ElectionsAndVoting/Pages/PostElectionStatisticsStatewide.aspx" TargetMode="External"/><Relationship Id="rId23" Type="http://schemas.openxmlformats.org/officeDocument/2006/relationships/hyperlink" Target="https://www.state.nj.us/state/elections/election-information-ballots-cast.shtml" TargetMode="External"/><Relationship Id="rId28" Type="http://schemas.openxmlformats.org/officeDocument/2006/relationships/hyperlink" Target="https://ballotpedia.org/Laws_governing_the_initiative_process_in_Massachusetts" TargetMode="External"/><Relationship Id="rId36" Type="http://schemas.openxmlformats.org/officeDocument/2006/relationships/hyperlink" Target="https://ballotpedia.org/Laws_governing_the_initiative_process_in_Ohio" TargetMode="External"/><Relationship Id="rId49" Type="http://schemas.openxmlformats.org/officeDocument/2006/relationships/hyperlink" Target="https://ballotpedia.org/Laws_governing_the_initiative_process_in_Arizona" TargetMode="External"/><Relationship Id="rId57" Type="http://schemas.openxmlformats.org/officeDocument/2006/relationships/hyperlink" Target="https://ballotpedia.org/Laws_governing_the_initiative_process_in_Idaho" TargetMode="External"/><Relationship Id="rId10" Type="http://schemas.openxmlformats.org/officeDocument/2006/relationships/hyperlink" Target="https://www.census.gov/data/tables/time-series/demo/voting-and-registration/p20-577.html" TargetMode="External"/><Relationship Id="rId31" Type="http://schemas.openxmlformats.org/officeDocument/2006/relationships/hyperlink" Target="https://ballotpedia.org/Laws_governing_the_initiative_process_in_Maine" TargetMode="External"/><Relationship Id="rId44" Type="http://schemas.openxmlformats.org/officeDocument/2006/relationships/hyperlink" Target="https://ballotpedia.org/Laws_governing_the_initiative_process_in_Arkansas" TargetMode="External"/><Relationship Id="rId52" Type="http://schemas.openxmlformats.org/officeDocument/2006/relationships/hyperlink" Target="https://ballotpedia.org/Signature_requirements_for_ballot_measures_in_Colorado" TargetMode="External"/><Relationship Id="rId60" Type="http://schemas.openxmlformats.org/officeDocument/2006/relationships/hyperlink" Target="https://ballotpedia.org/Laws_governing_the_initiative_process_in_Montana" TargetMode="External"/><Relationship Id="rId65" Type="http://schemas.openxmlformats.org/officeDocument/2006/relationships/hyperlink" Target="https://ballotpedia.org/Laws_governing_the_initiative_process_in_North_Dakota" TargetMode="External"/><Relationship Id="rId73" Type="http://schemas.openxmlformats.org/officeDocument/2006/relationships/hyperlink" Target="https://ballotpedia.org/Laws_governing_the_initiative_process_in_Wyoming" TargetMode="External"/><Relationship Id="rId78" Type="http://schemas.openxmlformats.org/officeDocument/2006/relationships/hyperlink" Target="https://ballotpedia.org/Laws_governing_the_initiative_process_in_Nevada" TargetMode="External"/><Relationship Id="rId81" Type="http://schemas.openxmlformats.org/officeDocument/2006/relationships/hyperlink" Target="https://ballotpedia.org/Laws_governing_the_initiative_process_in_Michigan" TargetMode="External"/><Relationship Id="rId4" Type="http://schemas.openxmlformats.org/officeDocument/2006/relationships/hyperlink" Target="http://sos.oregon.gov/elections/Pages/statelaw.aspx" TargetMode="External"/><Relationship Id="rId9" Type="http://schemas.openxmlformats.org/officeDocument/2006/relationships/hyperlink" Target="https://ballotpedia.org/Laws_governing_the_initiative_process_in_Mississippi" TargetMode="External"/><Relationship Id="rId13" Type="http://schemas.openxmlformats.org/officeDocument/2006/relationships/hyperlink" Target="https://ballotpedia.org/Laws_governing_recall" TargetMode="External"/><Relationship Id="rId18" Type="http://schemas.openxmlformats.org/officeDocument/2006/relationships/hyperlink" Target="https://www.census.gov/data/tables/2012/demo/voting-and-registration/p20-568.html" TargetMode="External"/><Relationship Id="rId39" Type="http://schemas.openxmlformats.org/officeDocument/2006/relationships/hyperlink" Target="https://ballotpedia.org/Laws_governing_the_initiative_process_in_Washington" TargetMode="External"/><Relationship Id="rId34" Type="http://schemas.openxmlformats.org/officeDocument/2006/relationships/hyperlink" Target="https://ballotpedia.org/Laws_governing_the_initiative_process_in_Ohio" TargetMode="External"/><Relationship Id="rId50" Type="http://schemas.openxmlformats.org/officeDocument/2006/relationships/hyperlink" Target="https://ballotpedia.org/Laws_governing_the_initiative_process_in_California" TargetMode="External"/><Relationship Id="rId55" Type="http://schemas.openxmlformats.org/officeDocument/2006/relationships/hyperlink" Target="https://ballotpedia.org/Laws_governing_the_initiative_process_in_Colorado" TargetMode="External"/><Relationship Id="rId76" Type="http://schemas.openxmlformats.org/officeDocument/2006/relationships/hyperlink" Target="https://ballotpedia.org/Laws_governing_the_initiative_process_in_Nebraska" TargetMode="External"/><Relationship Id="rId7" Type="http://schemas.openxmlformats.org/officeDocument/2006/relationships/hyperlink" Target="https://ballotpedia.org/Signature_requirements_for_ballot_measures_in_Arizona" TargetMode="External"/><Relationship Id="rId71" Type="http://schemas.openxmlformats.org/officeDocument/2006/relationships/hyperlink" Target="https://ballotpedia.org/Laws_governing_the_initiative_process_in_South_Dakota" TargetMode="External"/><Relationship Id="rId2" Type="http://schemas.openxmlformats.org/officeDocument/2006/relationships/hyperlink" Target="https://ballotpedia.org/Article_XLVIII,_Amendments_to_the_Massachusetts_Constitution%20(for%20the%20referendum)" TargetMode="External"/><Relationship Id="rId29" Type="http://schemas.openxmlformats.org/officeDocument/2006/relationships/hyperlink" Target="https://ballotpedia.org/Laws_governing_the_initiative_process_in_Massachusetts" TargetMode="External"/><Relationship Id="rId24" Type="http://schemas.openxmlformats.org/officeDocument/2006/relationships/hyperlink" Target="https://ballotpedia.org/Laws_governing_the_initiative_process_in_Nevada" TargetMode="External"/><Relationship Id="rId40" Type="http://schemas.openxmlformats.org/officeDocument/2006/relationships/hyperlink" Target="https://ballotpedia.org/Laws_governing_the_initiative_process_in_Washington" TargetMode="External"/><Relationship Id="rId45" Type="http://schemas.openxmlformats.org/officeDocument/2006/relationships/hyperlink" Target="https://ballotpedia.org/Laws_governing_the_initiative_process_in_Oregon" TargetMode="External"/><Relationship Id="rId66" Type="http://schemas.openxmlformats.org/officeDocument/2006/relationships/hyperlink" Target="https://ballotpedia.org/Laws_governing_the_initiative_process_in_Oklahoma"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ballotpedia.org/Laws_governing_the_initiative_process_in_California" TargetMode="External"/><Relationship Id="rId18" Type="http://schemas.openxmlformats.org/officeDocument/2006/relationships/hyperlink" Target="https://ballotpedia.org/Laws_governing_the_initiative_process_in_Michigan%0ahttps:/ballotpedia.org/Michigan_%22Stand_Your_Ground%22_Referendum_(2016" TargetMode="External"/><Relationship Id="rId26" Type="http://schemas.openxmlformats.org/officeDocument/2006/relationships/hyperlink" Target="https://ballotpedia.org/List_of_veto_referendum_ballot_measures" TargetMode="External"/><Relationship Id="rId3" Type="http://schemas.openxmlformats.org/officeDocument/2006/relationships/hyperlink" Target="https://ballotpedia.org/States_with_initiative_or_referendum" TargetMode="External"/><Relationship Id="rId21" Type="http://schemas.openxmlformats.org/officeDocument/2006/relationships/hyperlink" Target="https://ballotpedia.org/Nevada_Solar_Rate_Restoration_Veto_Referendum,_Question_5_(2016" TargetMode="External"/><Relationship Id="rId7" Type="http://schemas.openxmlformats.org/officeDocument/2006/relationships/hyperlink" Target="https://ballotpedia.org/Laws_governing_the_initiative_process_in_Washington%0ahttps:/ballotpedia.org/Washington_Same-Sex_Marriage_Veto_Referendum,_Referendum_74_(2012)%0aSecond%20link%20is%20for%20last%20referendum%20in%20the%20state%20of%20washington" TargetMode="External"/><Relationship Id="rId12" Type="http://schemas.openxmlformats.org/officeDocument/2006/relationships/hyperlink" Target="http://www.sos.arkansas.gov/elections/Documents/Initiatives%20and%20Referenda/2015-16%20IR%20Handbook.pdf%0ahttps:/ballotpedia.org/Laws_governing_the_initiative_process_in_Arkansas%0ahttps:/ballotpedia.org/Arkansas_Local_Government_Anti-Discrimination_Protections_Referendum_(2016" TargetMode="External"/><Relationship Id="rId17" Type="http://schemas.openxmlformats.org/officeDocument/2006/relationships/hyperlink" Target="https://ballotpedia.org/Laws_governing_the_initiative_process_in_Massachusetts%0ahttps:/ballotpedia.org/Massachusetts_Health_Cost_Relief_Referendum_(2012" TargetMode="External"/><Relationship Id="rId25" Type="http://schemas.openxmlformats.org/officeDocument/2006/relationships/hyperlink" Target="https://docs.google.com/file/d/0BzDBRiyzi3JMVHFIZE82amt5VDQ/edit" TargetMode="External"/><Relationship Id="rId33" Type="http://schemas.openxmlformats.org/officeDocument/2006/relationships/hyperlink" Target="https://ballotpedia.org/Laws_governing_the_initiative_process_in_Wyoming" TargetMode="External"/><Relationship Id="rId2" Type="http://schemas.openxmlformats.org/officeDocument/2006/relationships/hyperlink" Target="https://ballotpedia.org/Laws_governing_the_initiative_process_in_Colorado%0ahttp:/www.leg.state.co.us/lcs/ballothistory.nsf/" TargetMode="External"/><Relationship Id="rId16" Type="http://schemas.openxmlformats.org/officeDocument/2006/relationships/hyperlink" Target="https://ballotpedia.org/Maryland_2014_ballot_measures%0ahttps:/ballotpedia.org/Maryland_Gender_Identity_Discrimination_Referendum_(2014" TargetMode="External"/><Relationship Id="rId20" Type="http://schemas.openxmlformats.org/officeDocument/2006/relationships/hyperlink" Target="https://ballotpedia.org/Nebraska_Death_Penalty_Repeal,_Referendum_426_(2016" TargetMode="External"/><Relationship Id="rId29" Type="http://schemas.openxmlformats.org/officeDocument/2006/relationships/hyperlink" Target="https://ballotpedia.org/Laws_governing_the_initiative_process_in_Washington" TargetMode="External"/><Relationship Id="rId1" Type="http://schemas.openxmlformats.org/officeDocument/2006/relationships/hyperlink" Target="http://governorquinnportrait.org/petition-referendum.html%0ahttps:/ballotpedia.org/Alaska_Oil_Tax_Cuts_Veto_Referendum,_Ballot_Measure_1_(August_2014" TargetMode="External"/><Relationship Id="rId6" Type="http://schemas.openxmlformats.org/officeDocument/2006/relationships/hyperlink" Target="http://www.iandrinstitute.org/states/state.cfm?id=51" TargetMode="External"/><Relationship Id="rId11" Type="http://schemas.openxmlformats.org/officeDocument/2006/relationships/hyperlink" Target="https://ballotpedia.org/Laws_governing_the_initiative_process_in_Arizona%0ahttps:/ballotpedia.org/Arizona_Election_Law_Referendum_(2014" TargetMode="External"/><Relationship Id="rId24" Type="http://schemas.openxmlformats.org/officeDocument/2006/relationships/hyperlink" Target="https://ballotpedia.org/Utah_Electronic_Signature_Ban_Referendum_(2012" TargetMode="External"/><Relationship Id="rId32" Type="http://schemas.openxmlformats.org/officeDocument/2006/relationships/hyperlink" Target="https://ballotpedia.org/Laws_governing_the_initiative_process_in_Nebraska" TargetMode="External"/><Relationship Id="rId5" Type="http://schemas.openxmlformats.org/officeDocument/2006/relationships/hyperlink" Target="http://soswy.state.wy.us/Elections/Docs/IRSum.pdf%0ahttp:/soswy.state.wy.us/Elections/Docs/RPInfo.pdf" TargetMode="External"/><Relationship Id="rId15" Type="http://schemas.openxmlformats.org/officeDocument/2006/relationships/hyperlink" Target="https://ballotpedia.org/Idaho_Online_Learning_Veto_Referendum,_Proposition_3_(2012)%0ahttps:/ballotpedia.org/Maine_Same-Day_Registration_Veto_Referendum,_Question_1_(2011" TargetMode="External"/><Relationship Id="rId23" Type="http://schemas.openxmlformats.org/officeDocument/2006/relationships/hyperlink" Target="https://ballotpedia.org/Ohio_Storefront_Sweepstakes_Ban_Referendum_(2014" TargetMode="External"/><Relationship Id="rId28" Type="http://schemas.openxmlformats.org/officeDocument/2006/relationships/hyperlink" Target="https://ballotpedia.org/Laws_governing_the_referendum_process_in_New_Mexico" TargetMode="External"/><Relationship Id="rId10" Type="http://schemas.openxmlformats.org/officeDocument/2006/relationships/hyperlink" Target="https://ballotpedia.org/List_of_veto_referendums_in_Oklahoma%20(for%20the%20last%20date%20at%20which%20this%20institution%20was%20used" TargetMode="External"/><Relationship Id="rId19" Type="http://schemas.openxmlformats.org/officeDocument/2006/relationships/hyperlink" Target="https://ballotpedia.org/Montana_Eminent_Domain_Bill_Referendum_(2012" TargetMode="External"/><Relationship Id="rId31" Type="http://schemas.openxmlformats.org/officeDocument/2006/relationships/hyperlink" Target="https://ballotpedia.org/Illinois_gubernatorial_and_lieutenant_gubernatorial_election,_2014" TargetMode="External"/><Relationship Id="rId4" Type="http://schemas.openxmlformats.org/officeDocument/2006/relationships/hyperlink" Target="http://www.ncsl.org/research/elections-and-campaigns/recall-of-state-officials.aspx" TargetMode="External"/><Relationship Id="rId9" Type="http://schemas.openxmlformats.org/officeDocument/2006/relationships/hyperlink" Target="http://egov.sos.state.or.us/elec/web_irr_search.record_detail?p_reference=20140301Y.LSC.Y" TargetMode="External"/><Relationship Id="rId14" Type="http://schemas.openxmlformats.org/officeDocument/2006/relationships/hyperlink" Target="https://ballotpedia.org/Laws_governing_the_initiative_process_in_Idaho%0ahttps:/ballotpedia.org/Idaho_Online_Learning_Veto_Referendum,_Proposition_3_(2012" TargetMode="External"/><Relationship Id="rId22" Type="http://schemas.openxmlformats.org/officeDocument/2006/relationships/hyperlink" Target="https://ballotpedia.org/North_Dakota_Abortion_Restrictions_Referendum_(3)_(2014" TargetMode="External"/><Relationship Id="rId27" Type="http://schemas.openxmlformats.org/officeDocument/2006/relationships/hyperlink" Target="https://ballotpedia.org/List_of_veto_referendum_ballot_measures" TargetMode="External"/><Relationship Id="rId30" Type="http://schemas.openxmlformats.org/officeDocument/2006/relationships/hyperlink" Target="https://ballotpedia.org/Idaho_2012_ballot_measures" TargetMode="External"/><Relationship Id="rId8" Type="http://schemas.openxmlformats.org/officeDocument/2006/relationships/hyperlink" Target="https://sdsos.gov/docs/SB177_ReferendumPetition.pdf%0ahttps:/sdsos.gov/elections-voting/assets/2016ElectionCode.pdf%0aOn%20previous%20link%20go%20to%20page%2037"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ensus.gov/data/tables/time-series/demo/voting-and-registration/p20-577.html" TargetMode="External"/><Relationship Id="rId2" Type="http://schemas.openxmlformats.org/officeDocument/2006/relationships/hyperlink" Target="https://www.ncsl.org/research/elections-and-campaigns/recall-of-state-officials.aspx" TargetMode="External"/><Relationship Id="rId1" Type="http://schemas.openxmlformats.org/officeDocument/2006/relationships/hyperlink" Target="https://www.ncsl.org/research/elections-and-campaigns/recall-of-state-officials.aspx" TargetMode="External"/><Relationship Id="rId4" Type="http://schemas.openxmlformats.org/officeDocument/2006/relationships/hyperlink" Target="https://ballotpedia.org/Washington_elections,_201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ballotpedia.org/Idaho_2006_ballot_measures" TargetMode="External"/><Relationship Id="rId13" Type="http://schemas.openxmlformats.org/officeDocument/2006/relationships/hyperlink" Target="https://ballotpedia.org/Ohio_2015_ballot_measures" TargetMode="External"/><Relationship Id="rId3" Type="http://schemas.openxmlformats.org/officeDocument/2006/relationships/hyperlink" Target="https://ballotpedia.org/Alaska_2016_ballot_measures" TargetMode="External"/><Relationship Id="rId7" Type="http://schemas.openxmlformats.org/officeDocument/2006/relationships/hyperlink" Target="https://ballotpedia.org/Colorado_2016_ballot_measures" TargetMode="External"/><Relationship Id="rId12" Type="http://schemas.openxmlformats.org/officeDocument/2006/relationships/hyperlink" Target="https://ballotpedia.org/Laws_governing_the_initiative_process_in_Nebraska" TargetMode="External"/><Relationship Id="rId2" Type="http://schemas.openxmlformats.org/officeDocument/2006/relationships/hyperlink" Target="https://ballotpedia.org/Laws_governing_the_initiative_process_in_Mississippi" TargetMode="External"/><Relationship Id="rId1" Type="http://schemas.openxmlformats.org/officeDocument/2006/relationships/hyperlink" Target="https://ballotpedia.org/Laws_governing_the_initiative_process_in_Washington" TargetMode="External"/><Relationship Id="rId6" Type="http://schemas.openxmlformats.org/officeDocument/2006/relationships/hyperlink" Target="https://ballotpedia.org/California_2016_ballot_propositions" TargetMode="External"/><Relationship Id="rId11" Type="http://schemas.openxmlformats.org/officeDocument/2006/relationships/hyperlink" Target="https://ballotpedia.org/Laws_governing_the_initiative_process_in_Massachusetts" TargetMode="External"/><Relationship Id="rId5" Type="http://schemas.openxmlformats.org/officeDocument/2006/relationships/hyperlink" Target="https://ballotpedia.org/Arkansas_2016_ballot_measure" TargetMode="External"/><Relationship Id="rId10" Type="http://schemas.openxmlformats.org/officeDocument/2006/relationships/hyperlink" Target="https://ballotpedia.org/Laws_governing_the_initiative_process_in_Illinois" TargetMode="External"/><Relationship Id="rId4" Type="http://schemas.openxmlformats.org/officeDocument/2006/relationships/hyperlink" Target="https://ballotpedia.org/Arizona_2016_ballot_measures" TargetMode="External"/><Relationship Id="rId9" Type="http://schemas.openxmlformats.org/officeDocument/2006/relationships/hyperlink" Target="https://ballotpedia.org/Illinois_gubernatorial_and_lieutenant_gubernatorial_election,_2014" TargetMode="External"/><Relationship Id="rId14" Type="http://schemas.openxmlformats.org/officeDocument/2006/relationships/hyperlink" Target="https://ballotpedia.org/Laws_governing_the_initiative_process_in_Wyom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60"/>
  <sheetViews>
    <sheetView zoomScale="90" zoomScaleNormal="130" zoomScalePageLayoutView="130" workbookViewId="0">
      <pane xSplit="1" topLeftCell="S1" activePane="topRight" state="frozen"/>
      <selection activeCell="A4" sqref="A4"/>
      <selection pane="topRight" activeCell="W48" sqref="W48"/>
    </sheetView>
  </sheetViews>
  <sheetFormatPr baseColWidth="10" defaultColWidth="11.1640625" defaultRowHeight="16" x14ac:dyDescent="0.2"/>
  <cols>
    <col min="1" max="1" width="11.1640625" style="11"/>
    <col min="2" max="2" width="11.1640625" style="10"/>
    <col min="3" max="8" width="11.1640625" style="11"/>
    <col min="9" max="9" width="17.33203125" style="7" customWidth="1"/>
    <col min="10" max="10" width="8.33203125" style="2" customWidth="1"/>
    <col min="11" max="11" width="17.1640625" style="2" customWidth="1"/>
    <col min="12" max="14" width="38.1640625" style="7" customWidth="1"/>
    <col min="15" max="15" width="17.1640625" customWidth="1"/>
    <col min="16" max="16" width="10.1640625" customWidth="1"/>
    <col min="17" max="17" width="17.1640625" customWidth="1"/>
    <col min="18" max="20" width="22.1640625" style="11" customWidth="1"/>
    <col min="21" max="21" width="17.1640625" style="11" customWidth="1"/>
    <col min="22" max="23" width="9.6640625" style="11" customWidth="1"/>
    <col min="24" max="26" width="10.5" style="11" customWidth="1"/>
    <col min="27" max="27" width="17.1640625" style="7" customWidth="1"/>
    <col min="28" max="28" width="9.33203125" style="7" customWidth="1"/>
    <col min="29" max="29" width="17.83203125" style="7" customWidth="1"/>
    <col min="30" max="31" width="32.6640625" style="7" customWidth="1"/>
    <col min="32" max="32" width="137.1640625" bestFit="1" customWidth="1"/>
    <col min="33" max="33" width="139.5" bestFit="1" customWidth="1"/>
    <col min="35" max="35" width="255.83203125" bestFit="1" customWidth="1"/>
  </cols>
  <sheetData>
    <row r="1" spans="1:38" x14ac:dyDescent="0.2">
      <c r="A1" s="11" t="s">
        <v>0</v>
      </c>
      <c r="H1" s="10"/>
      <c r="N1" s="8"/>
      <c r="T1" s="10"/>
      <c r="Z1" s="10"/>
    </row>
    <row r="2" spans="1:38" x14ac:dyDescent="0.2">
      <c r="A2" s="11" t="s">
        <v>1</v>
      </c>
      <c r="H2" s="10"/>
      <c r="N2" s="8"/>
      <c r="T2" s="10"/>
      <c r="Z2" s="10"/>
    </row>
    <row r="3" spans="1:38" ht="30.5" customHeight="1" x14ac:dyDescent="0.2">
      <c r="A3" s="12"/>
      <c r="B3" s="13"/>
      <c r="C3" s="12"/>
      <c r="D3" s="12"/>
      <c r="E3" s="12"/>
      <c r="F3" s="12"/>
      <c r="G3" s="12"/>
      <c r="H3" s="13"/>
      <c r="I3" s="12"/>
      <c r="J3" s="14" t="s">
        <v>2</v>
      </c>
      <c r="K3" s="14"/>
      <c r="L3" s="12"/>
      <c r="M3" s="12"/>
      <c r="N3" s="13"/>
      <c r="O3" s="14"/>
      <c r="P3" s="14" t="s">
        <v>3</v>
      </c>
      <c r="Q3" s="14"/>
      <c r="R3" s="12"/>
      <c r="S3" s="12"/>
      <c r="T3" s="13"/>
      <c r="U3" s="12"/>
      <c r="V3" s="12" t="s">
        <v>4</v>
      </c>
      <c r="W3" s="12"/>
      <c r="X3" s="12"/>
      <c r="Y3" s="12"/>
      <c r="Z3" s="13"/>
      <c r="AA3" s="12"/>
      <c r="AB3" s="12" t="s">
        <v>5</v>
      </c>
      <c r="AC3" s="12"/>
      <c r="AD3" s="12"/>
      <c r="AE3" s="12"/>
      <c r="AF3" s="14" t="s">
        <v>6</v>
      </c>
      <c r="AG3" s="14"/>
      <c r="AH3" s="14"/>
      <c r="AI3" s="14" t="s">
        <v>7</v>
      </c>
      <c r="AJ3" s="14" t="s">
        <v>9</v>
      </c>
    </row>
    <row r="4" spans="1:38" x14ac:dyDescent="0.2">
      <c r="A4" s="15"/>
      <c r="B4" s="16" t="s">
        <v>10</v>
      </c>
      <c r="C4" s="15" t="s">
        <v>11</v>
      </c>
      <c r="D4" s="76" t="s">
        <v>310</v>
      </c>
      <c r="E4" s="76" t="s">
        <v>8</v>
      </c>
      <c r="F4" s="15" t="s">
        <v>308</v>
      </c>
      <c r="G4" s="76" t="s">
        <v>344</v>
      </c>
      <c r="H4" s="89" t="s">
        <v>345</v>
      </c>
      <c r="I4" s="17" t="s">
        <v>12</v>
      </c>
      <c r="J4" s="17" t="s">
        <v>13</v>
      </c>
      <c r="K4" s="17" t="s">
        <v>14</v>
      </c>
      <c r="L4" s="7" t="s">
        <v>15</v>
      </c>
      <c r="M4" s="76" t="s">
        <v>344</v>
      </c>
      <c r="N4" s="89" t="s">
        <v>345</v>
      </c>
      <c r="O4" s="15" t="s">
        <v>12</v>
      </c>
      <c r="P4" s="17" t="s">
        <v>13</v>
      </c>
      <c r="Q4" s="15" t="s">
        <v>16</v>
      </c>
      <c r="R4" s="11" t="s">
        <v>15</v>
      </c>
      <c r="S4" s="73" t="s">
        <v>344</v>
      </c>
      <c r="T4" s="82" t="s">
        <v>345</v>
      </c>
      <c r="U4" s="11" t="s">
        <v>12</v>
      </c>
      <c r="V4" s="7" t="s">
        <v>13</v>
      </c>
      <c r="W4" s="11" t="s">
        <v>16</v>
      </c>
      <c r="X4" s="11" t="s">
        <v>15</v>
      </c>
      <c r="Y4" s="73" t="s">
        <v>344</v>
      </c>
      <c r="Z4" s="82" t="s">
        <v>345</v>
      </c>
      <c r="AA4" s="7" t="s">
        <v>12</v>
      </c>
      <c r="AB4" s="7" t="s">
        <v>13</v>
      </c>
      <c r="AC4" s="7" t="s">
        <v>14</v>
      </c>
      <c r="AD4" s="7" t="s">
        <v>15</v>
      </c>
      <c r="AE4" s="76" t="s">
        <v>344</v>
      </c>
      <c r="AF4" s="18" t="s">
        <v>17</v>
      </c>
      <c r="AG4" s="15" t="s">
        <v>18</v>
      </c>
      <c r="AH4" s="15"/>
      <c r="AI4" s="15" t="s">
        <v>19</v>
      </c>
      <c r="AJ4" s="15"/>
      <c r="AK4" s="15"/>
      <c r="AL4" s="15"/>
    </row>
    <row r="5" spans="1:38" s="32" customFormat="1" x14ac:dyDescent="0.2">
      <c r="A5" s="30" t="s">
        <v>20</v>
      </c>
      <c r="B5" s="31">
        <v>2016</v>
      </c>
      <c r="C5" s="30">
        <v>2014</v>
      </c>
      <c r="D5" s="73">
        <v>0.49</v>
      </c>
      <c r="E5" s="94" t="s">
        <v>24</v>
      </c>
      <c r="F5" s="73">
        <v>0.49</v>
      </c>
      <c r="G5" s="73" t="s">
        <v>346</v>
      </c>
      <c r="H5" s="90" t="s">
        <v>282</v>
      </c>
      <c r="I5" s="35">
        <v>28545</v>
      </c>
      <c r="J5" s="34">
        <v>10</v>
      </c>
      <c r="K5" s="34">
        <v>365</v>
      </c>
      <c r="L5" s="35" t="s">
        <v>292</v>
      </c>
      <c r="M5" s="80" t="s">
        <v>364</v>
      </c>
      <c r="N5" s="98" t="s">
        <v>365</v>
      </c>
      <c r="O5" s="47">
        <v>28545</v>
      </c>
      <c r="P5" s="34">
        <v>10</v>
      </c>
      <c r="Q5" s="34">
        <v>90</v>
      </c>
      <c r="R5" s="35" t="s">
        <v>293</v>
      </c>
      <c r="S5" s="80"/>
      <c r="T5" s="98" t="s">
        <v>365</v>
      </c>
      <c r="U5" s="35" t="s">
        <v>22</v>
      </c>
      <c r="V5" s="35">
        <v>25</v>
      </c>
      <c r="W5" s="80">
        <v>580</v>
      </c>
      <c r="X5" s="30" t="s">
        <v>23</v>
      </c>
      <c r="Y5" s="73" t="s">
        <v>359</v>
      </c>
      <c r="Z5" s="90" t="s">
        <v>366</v>
      </c>
      <c r="AA5" s="35" t="s">
        <v>23</v>
      </c>
      <c r="AB5" s="35" t="s">
        <v>23</v>
      </c>
      <c r="AC5" s="30" t="s">
        <v>23</v>
      </c>
      <c r="AD5" s="30" t="s">
        <v>23</v>
      </c>
      <c r="AE5" s="73"/>
      <c r="AF5" s="40"/>
    </row>
    <row r="6" spans="1:38" s="32" customFormat="1" x14ac:dyDescent="0.2">
      <c r="A6" s="30" t="s">
        <v>25</v>
      </c>
      <c r="B6" s="31">
        <v>2016</v>
      </c>
      <c r="C6" s="30">
        <v>2014</v>
      </c>
      <c r="D6" s="73">
        <v>0.35699999999999998</v>
      </c>
      <c r="E6" s="94" t="s">
        <v>27</v>
      </c>
      <c r="F6" s="73">
        <v>0.35699999999999998</v>
      </c>
      <c r="G6" s="73" t="s">
        <v>347</v>
      </c>
      <c r="H6" s="90" t="s">
        <v>282</v>
      </c>
      <c r="I6" s="35">
        <v>150642</v>
      </c>
      <c r="J6" s="34">
        <v>10</v>
      </c>
      <c r="K6" s="34">
        <v>730</v>
      </c>
      <c r="L6" s="35" t="s">
        <v>23</v>
      </c>
      <c r="M6" s="80"/>
      <c r="N6" s="98" t="s">
        <v>395</v>
      </c>
      <c r="O6" s="34">
        <v>75321</v>
      </c>
      <c r="P6" s="34">
        <v>5</v>
      </c>
      <c r="Q6" s="75">
        <v>90</v>
      </c>
      <c r="R6" s="35" t="s">
        <v>23</v>
      </c>
      <c r="S6" s="80"/>
      <c r="T6" s="98" t="s">
        <v>395</v>
      </c>
      <c r="U6" s="35" t="s">
        <v>22</v>
      </c>
      <c r="V6" s="35">
        <v>25</v>
      </c>
      <c r="W6" s="35">
        <v>120</v>
      </c>
      <c r="X6" s="30" t="s">
        <v>23</v>
      </c>
      <c r="Y6" s="73"/>
      <c r="Z6" s="82"/>
      <c r="AA6" s="35">
        <v>225963</v>
      </c>
      <c r="AB6" s="35">
        <v>15</v>
      </c>
      <c r="AC6" s="30">
        <v>730</v>
      </c>
      <c r="AD6" s="30" t="s">
        <v>23</v>
      </c>
      <c r="AE6" s="73"/>
      <c r="AF6" s="40" t="s">
        <v>26</v>
      </c>
    </row>
    <row r="7" spans="1:38" s="32" customFormat="1" x14ac:dyDescent="0.2">
      <c r="A7" s="30" t="s">
        <v>28</v>
      </c>
      <c r="B7" s="31">
        <v>2016</v>
      </c>
      <c r="C7" s="30">
        <v>2014</v>
      </c>
      <c r="D7" s="73">
        <v>0.36499999999999999</v>
      </c>
      <c r="E7" s="94" t="s">
        <v>24</v>
      </c>
      <c r="F7" s="73">
        <v>0.36499999999999999</v>
      </c>
      <c r="G7" s="73"/>
      <c r="H7" s="82"/>
      <c r="I7" s="35">
        <v>67887</v>
      </c>
      <c r="J7" s="75">
        <v>8</v>
      </c>
      <c r="K7" s="75" t="s">
        <v>408</v>
      </c>
      <c r="L7" s="80" t="s">
        <v>296</v>
      </c>
      <c r="M7" s="80" t="s">
        <v>388</v>
      </c>
      <c r="N7" s="98" t="s">
        <v>387</v>
      </c>
      <c r="O7" s="34">
        <v>50916</v>
      </c>
      <c r="P7" s="34">
        <v>6</v>
      </c>
      <c r="Q7" s="34">
        <v>90</v>
      </c>
      <c r="R7" s="80" t="s">
        <v>297</v>
      </c>
      <c r="S7" s="80"/>
      <c r="T7" s="98" t="s">
        <v>387</v>
      </c>
      <c r="U7" s="35" t="s">
        <v>23</v>
      </c>
      <c r="V7" s="35" t="s">
        <v>23</v>
      </c>
      <c r="W7" s="35" t="s">
        <v>23</v>
      </c>
      <c r="X7" s="30" t="s">
        <v>23</v>
      </c>
      <c r="Y7" s="73"/>
      <c r="Z7" s="82"/>
      <c r="AA7" s="35">
        <v>84859</v>
      </c>
      <c r="AB7" s="35">
        <v>10</v>
      </c>
      <c r="AC7" s="80" t="s">
        <v>408</v>
      </c>
      <c r="AD7" s="73" t="s">
        <v>298</v>
      </c>
      <c r="AE7" s="73" t="s">
        <v>388</v>
      </c>
      <c r="AF7" s="40" t="s">
        <v>387</v>
      </c>
      <c r="AG7" s="40"/>
      <c r="AJ7" s="32" t="s">
        <v>29</v>
      </c>
    </row>
    <row r="8" spans="1:38" s="32" customFormat="1" x14ac:dyDescent="0.2">
      <c r="A8" s="30" t="s">
        <v>30</v>
      </c>
      <c r="B8" s="31">
        <v>2016</v>
      </c>
      <c r="C8" s="30">
        <v>2014</v>
      </c>
      <c r="D8" s="73">
        <v>0.308</v>
      </c>
      <c r="E8" s="94" t="s">
        <v>27</v>
      </c>
      <c r="F8" s="73">
        <v>0.308</v>
      </c>
      <c r="G8" s="73"/>
      <c r="H8" s="82"/>
      <c r="I8" s="35">
        <v>365880</v>
      </c>
      <c r="J8" s="34">
        <v>5</v>
      </c>
      <c r="K8" s="34">
        <v>180</v>
      </c>
      <c r="L8" s="35" t="s">
        <v>23</v>
      </c>
      <c r="M8" s="80"/>
      <c r="N8" s="98" t="s">
        <v>396</v>
      </c>
      <c r="O8" s="34">
        <v>365880</v>
      </c>
      <c r="P8" s="34">
        <v>5</v>
      </c>
      <c r="Q8" s="34">
        <v>90</v>
      </c>
      <c r="R8" s="35" t="s">
        <v>23</v>
      </c>
      <c r="S8" s="80"/>
      <c r="T8" s="98" t="s">
        <v>396</v>
      </c>
      <c r="U8" s="35" t="s">
        <v>22</v>
      </c>
      <c r="V8" s="80">
        <v>12</v>
      </c>
      <c r="W8" s="80">
        <v>160</v>
      </c>
      <c r="X8" s="30" t="s">
        <v>306</v>
      </c>
      <c r="Y8" s="73"/>
      <c r="Z8" s="82"/>
      <c r="AA8" s="35">
        <v>585407</v>
      </c>
      <c r="AB8" s="35">
        <v>8</v>
      </c>
      <c r="AC8" s="30">
        <v>180</v>
      </c>
      <c r="AD8" s="35" t="s">
        <v>23</v>
      </c>
      <c r="AE8" s="80"/>
      <c r="AF8" s="40" t="s">
        <v>396</v>
      </c>
      <c r="AG8" s="40"/>
      <c r="AH8" s="40"/>
    </row>
    <row r="9" spans="1:38" s="32" customFormat="1" x14ac:dyDescent="0.2">
      <c r="A9" s="30" t="s">
        <v>31</v>
      </c>
      <c r="B9" s="31">
        <v>2016</v>
      </c>
      <c r="C9" s="30">
        <v>2014</v>
      </c>
      <c r="D9" s="73">
        <v>0.55200000000000005</v>
      </c>
      <c r="E9" s="94" t="s">
        <v>33</v>
      </c>
      <c r="F9" s="73">
        <v>0.49099999999999999</v>
      </c>
      <c r="G9" s="72" t="s">
        <v>348</v>
      </c>
      <c r="H9" s="90" t="s">
        <v>349</v>
      </c>
      <c r="I9" s="35">
        <v>98492</v>
      </c>
      <c r="J9" s="34">
        <v>5</v>
      </c>
      <c r="K9" s="34">
        <v>180</v>
      </c>
      <c r="L9" s="35" t="s">
        <v>23</v>
      </c>
      <c r="M9" s="80"/>
      <c r="N9" s="98" t="s">
        <v>397</v>
      </c>
      <c r="O9" s="35">
        <v>98492</v>
      </c>
      <c r="P9" s="34">
        <v>5</v>
      </c>
      <c r="Q9" s="75">
        <v>90</v>
      </c>
      <c r="R9" s="35" t="s">
        <v>23</v>
      </c>
      <c r="S9" s="80"/>
      <c r="T9" s="98" t="s">
        <v>397</v>
      </c>
      <c r="U9" s="35" t="s">
        <v>22</v>
      </c>
      <c r="V9" s="35">
        <v>25</v>
      </c>
      <c r="W9" s="35">
        <v>60</v>
      </c>
      <c r="X9" s="35" t="s">
        <v>23</v>
      </c>
      <c r="Y9" s="80"/>
      <c r="Z9" s="81"/>
      <c r="AA9" s="35">
        <v>98492</v>
      </c>
      <c r="AB9" s="35">
        <v>5</v>
      </c>
      <c r="AC9" s="35">
        <v>180</v>
      </c>
      <c r="AD9" s="35" t="s">
        <v>23</v>
      </c>
      <c r="AE9" s="80"/>
      <c r="AF9" s="40" t="s">
        <v>32</v>
      </c>
      <c r="AG9" s="40" t="s">
        <v>397</v>
      </c>
      <c r="AJ9" s="32" t="s">
        <v>301</v>
      </c>
    </row>
    <row r="10" spans="1:38" s="32" customFormat="1" x14ac:dyDescent="0.2">
      <c r="A10" s="30" t="s">
        <v>34</v>
      </c>
      <c r="B10" s="31">
        <v>2016</v>
      </c>
      <c r="C10" s="30">
        <v>2014</v>
      </c>
      <c r="D10" s="73">
        <v>0.40400000000000003</v>
      </c>
      <c r="E10" s="94" t="s">
        <v>38</v>
      </c>
      <c r="F10" s="73">
        <v>0.53900000000000003</v>
      </c>
      <c r="G10" s="73" t="s">
        <v>38</v>
      </c>
      <c r="H10" s="90" t="s">
        <v>350</v>
      </c>
      <c r="I10" s="35" t="s">
        <v>23</v>
      </c>
      <c r="J10" s="35" t="s">
        <v>23</v>
      </c>
      <c r="K10" s="35" t="s">
        <v>23</v>
      </c>
      <c r="L10" s="35" t="s">
        <v>23</v>
      </c>
      <c r="M10" s="80"/>
      <c r="N10" s="81"/>
      <c r="O10" s="35" t="s">
        <v>23</v>
      </c>
      <c r="P10" s="35" t="s">
        <v>23</v>
      </c>
      <c r="Q10" s="35" t="s">
        <v>23</v>
      </c>
      <c r="R10" s="35" t="s">
        <v>23</v>
      </c>
      <c r="S10" s="80"/>
      <c r="T10" s="81"/>
      <c r="U10" s="35" t="s">
        <v>23</v>
      </c>
      <c r="V10" s="35" t="s">
        <v>23</v>
      </c>
      <c r="W10" s="35" t="s">
        <v>23</v>
      </c>
      <c r="X10" s="30" t="s">
        <v>23</v>
      </c>
      <c r="Y10" s="73"/>
      <c r="Z10" s="82"/>
      <c r="AA10" s="35">
        <v>683149</v>
      </c>
      <c r="AB10" s="35">
        <v>8</v>
      </c>
      <c r="AC10" s="30">
        <v>730</v>
      </c>
      <c r="AD10" s="92" t="s">
        <v>35</v>
      </c>
      <c r="AE10" s="84"/>
      <c r="AF10" s="32" t="s">
        <v>36</v>
      </c>
      <c r="AI10" s="32" t="s">
        <v>37</v>
      </c>
      <c r="AJ10" s="32" t="s">
        <v>39</v>
      </c>
    </row>
    <row r="11" spans="1:38" s="32" customFormat="1" x14ac:dyDescent="0.2">
      <c r="A11" s="30" t="s">
        <v>40</v>
      </c>
      <c r="B11" s="31">
        <v>2016</v>
      </c>
      <c r="C11" s="30">
        <v>2014</v>
      </c>
      <c r="D11" s="73">
        <v>0.38600000000000001</v>
      </c>
      <c r="E11" s="94" t="s">
        <v>27</v>
      </c>
      <c r="F11" s="73">
        <v>0.38600000000000001</v>
      </c>
      <c r="G11" s="73"/>
      <c r="H11" s="82"/>
      <c r="I11" s="35" t="s">
        <v>23</v>
      </c>
      <c r="J11" s="35" t="s">
        <v>23</v>
      </c>
      <c r="K11" s="35" t="s">
        <v>23</v>
      </c>
      <c r="L11" s="35" t="s">
        <v>23</v>
      </c>
      <c r="M11" s="80"/>
      <c r="N11" s="81"/>
      <c r="O11" s="35" t="s">
        <v>23</v>
      </c>
      <c r="P11" s="35" t="s">
        <v>23</v>
      </c>
      <c r="Q11" s="35" t="s">
        <v>23</v>
      </c>
      <c r="R11" s="35" t="s">
        <v>23</v>
      </c>
      <c r="S11" s="80"/>
      <c r="T11" s="81"/>
      <c r="U11" s="35" t="s">
        <v>22</v>
      </c>
      <c r="V11" s="80" t="s">
        <v>425</v>
      </c>
      <c r="W11" s="35">
        <v>90</v>
      </c>
      <c r="X11" s="73" t="s">
        <v>303</v>
      </c>
      <c r="Y11" s="73"/>
      <c r="Z11" s="82"/>
      <c r="AA11" s="35" t="s">
        <v>23</v>
      </c>
      <c r="AB11" s="35" t="s">
        <v>23</v>
      </c>
      <c r="AC11" s="35" t="s">
        <v>23</v>
      </c>
      <c r="AD11" s="92" t="s">
        <v>23</v>
      </c>
      <c r="AE11" s="84"/>
      <c r="AF11" s="40"/>
    </row>
    <row r="12" spans="1:38" s="26" customFormat="1" x14ac:dyDescent="0.2">
      <c r="A12" s="24" t="s">
        <v>42</v>
      </c>
      <c r="B12" s="25">
        <v>2016</v>
      </c>
      <c r="C12" s="24">
        <v>2014</v>
      </c>
      <c r="D12" s="73">
        <v>0.39100000000000001</v>
      </c>
      <c r="E12" s="94" t="s">
        <v>24</v>
      </c>
      <c r="F12" s="73">
        <v>0.39100000000000001</v>
      </c>
      <c r="G12" s="73"/>
      <c r="H12" s="82"/>
      <c r="I12" s="29">
        <v>47623</v>
      </c>
      <c r="J12" s="28">
        <v>6</v>
      </c>
      <c r="K12" s="28">
        <v>540</v>
      </c>
      <c r="L12" s="29" t="s">
        <v>43</v>
      </c>
      <c r="M12" s="80"/>
      <c r="N12" s="98" t="s">
        <v>398</v>
      </c>
      <c r="O12" s="29">
        <v>47623</v>
      </c>
      <c r="P12" s="28">
        <v>6</v>
      </c>
      <c r="Q12" s="28">
        <v>60</v>
      </c>
      <c r="R12" s="29" t="s">
        <v>43</v>
      </c>
      <c r="S12" s="80"/>
      <c r="T12" s="98" t="s">
        <v>398</v>
      </c>
      <c r="U12" s="29" t="s">
        <v>22</v>
      </c>
      <c r="V12" s="29" t="s">
        <v>419</v>
      </c>
      <c r="W12" s="29">
        <v>60</v>
      </c>
      <c r="X12" s="29" t="s">
        <v>23</v>
      </c>
      <c r="Y12" s="80"/>
      <c r="Z12" s="81"/>
      <c r="AA12" s="29" t="s">
        <v>23</v>
      </c>
      <c r="AB12" s="29" t="s">
        <v>23</v>
      </c>
      <c r="AC12" s="24" t="s">
        <v>23</v>
      </c>
      <c r="AD12" s="24" t="s">
        <v>23</v>
      </c>
      <c r="AE12" s="73"/>
      <c r="AF12" s="48"/>
      <c r="AG12" s="48"/>
      <c r="AH12" s="48"/>
      <c r="AI12" s="26" t="s">
        <v>44</v>
      </c>
    </row>
    <row r="13" spans="1:38" s="32" customFormat="1" x14ac:dyDescent="0.2">
      <c r="A13" s="30" t="s">
        <v>45</v>
      </c>
      <c r="B13" s="31">
        <v>2016</v>
      </c>
      <c r="C13" s="30">
        <v>2014</v>
      </c>
      <c r="D13" s="73">
        <v>0.38300000000000001</v>
      </c>
      <c r="E13" s="94" t="s">
        <v>27</v>
      </c>
      <c r="F13" s="73">
        <v>0.38300000000000001</v>
      </c>
      <c r="G13" s="73"/>
      <c r="H13" s="82"/>
      <c r="I13" s="35" t="s">
        <v>23</v>
      </c>
      <c r="J13" s="34" t="s">
        <v>23</v>
      </c>
      <c r="K13" s="34" t="s">
        <v>23</v>
      </c>
      <c r="L13" s="35" t="s">
        <v>23</v>
      </c>
      <c r="M13" s="80"/>
      <c r="N13" s="81"/>
      <c r="O13" s="34" t="s">
        <v>23</v>
      </c>
      <c r="P13" s="34" t="s">
        <v>23</v>
      </c>
      <c r="Q13" s="34" t="s">
        <v>23</v>
      </c>
      <c r="R13" s="35" t="s">
        <v>23</v>
      </c>
      <c r="S13" s="80"/>
      <c r="T13" s="81"/>
      <c r="U13" s="35" t="s">
        <v>22</v>
      </c>
      <c r="V13" s="80">
        <v>15</v>
      </c>
      <c r="W13" s="35">
        <v>150</v>
      </c>
      <c r="X13" s="35" t="s">
        <v>46</v>
      </c>
      <c r="Y13" s="80" t="s">
        <v>421</v>
      </c>
      <c r="Z13" s="81"/>
      <c r="AA13" s="35">
        <v>290216</v>
      </c>
      <c r="AB13" s="35">
        <v>8</v>
      </c>
      <c r="AC13" s="80">
        <v>540</v>
      </c>
      <c r="AD13" s="30" t="s">
        <v>23</v>
      </c>
      <c r="AE13" s="73"/>
      <c r="AF13" s="40" t="s">
        <v>307</v>
      </c>
      <c r="AG13" s="40"/>
      <c r="AH13" s="40" t="s">
        <v>47</v>
      </c>
      <c r="AI13" s="49" t="s">
        <v>48</v>
      </c>
    </row>
    <row r="14" spans="1:38" s="32" customFormat="1" x14ac:dyDescent="0.2">
      <c r="A14" s="30" t="s">
        <v>49</v>
      </c>
      <c r="B14" s="31">
        <v>2016</v>
      </c>
      <c r="C14" s="30">
        <v>2014</v>
      </c>
      <c r="D14" s="73">
        <v>0.45300000000000001</v>
      </c>
      <c r="E14" s="94" t="s">
        <v>27</v>
      </c>
      <c r="F14" s="73">
        <v>0.45300000000000001</v>
      </c>
      <c r="G14" s="73"/>
      <c r="H14" s="82"/>
      <c r="I14" s="35" t="s">
        <v>23</v>
      </c>
      <c r="J14" s="34" t="s">
        <v>23</v>
      </c>
      <c r="K14" s="34" t="s">
        <v>23</v>
      </c>
      <c r="L14" s="35" t="s">
        <v>23</v>
      </c>
      <c r="M14" s="80"/>
      <c r="N14" s="81"/>
      <c r="O14" s="34" t="s">
        <v>23</v>
      </c>
      <c r="P14" s="34" t="s">
        <v>23</v>
      </c>
      <c r="Q14" s="34" t="s">
        <v>23</v>
      </c>
      <c r="R14" s="35" t="s">
        <v>23</v>
      </c>
      <c r="S14" s="80"/>
      <c r="T14" s="81"/>
      <c r="U14" s="35" t="s">
        <v>22</v>
      </c>
      <c r="V14" s="35">
        <v>40</v>
      </c>
      <c r="W14" s="35">
        <v>90</v>
      </c>
      <c r="X14" s="35" t="s">
        <v>23</v>
      </c>
      <c r="Y14" s="80"/>
      <c r="Z14" s="81"/>
      <c r="AA14" s="35" t="s">
        <v>23</v>
      </c>
      <c r="AB14" s="35" t="s">
        <v>23</v>
      </c>
      <c r="AC14" s="35" t="s">
        <v>23</v>
      </c>
      <c r="AD14" s="30" t="s">
        <v>23</v>
      </c>
      <c r="AE14" s="73"/>
      <c r="AF14" s="40"/>
      <c r="AG14" s="40"/>
      <c r="AH14" s="40"/>
      <c r="AI14" s="49"/>
    </row>
    <row r="15" spans="1:38" s="32" customFormat="1" x14ac:dyDescent="0.2">
      <c r="A15" s="30" t="s">
        <v>50</v>
      </c>
      <c r="B15" s="31">
        <v>2016</v>
      </c>
      <c r="C15" s="50">
        <v>2015</v>
      </c>
      <c r="D15" s="73">
        <v>0.48599999999999999</v>
      </c>
      <c r="E15" s="94" t="s">
        <v>27</v>
      </c>
      <c r="F15" s="73">
        <v>0.33700000000000002</v>
      </c>
      <c r="G15" s="72" t="s">
        <v>351</v>
      </c>
      <c r="H15" s="90" t="s">
        <v>352</v>
      </c>
      <c r="I15" s="35" t="s">
        <v>23</v>
      </c>
      <c r="J15" s="34" t="s">
        <v>23</v>
      </c>
      <c r="K15" s="34" t="s">
        <v>23</v>
      </c>
      <c r="L15" s="35" t="s">
        <v>23</v>
      </c>
      <c r="M15" s="80"/>
      <c r="N15" s="81"/>
      <c r="O15" s="34" t="s">
        <v>23</v>
      </c>
      <c r="P15" s="34" t="s">
        <v>23</v>
      </c>
      <c r="Q15" s="34" t="s">
        <v>23</v>
      </c>
      <c r="R15" s="35" t="s">
        <v>23</v>
      </c>
      <c r="S15" s="80"/>
      <c r="T15" s="81"/>
      <c r="U15" s="35" t="s">
        <v>22</v>
      </c>
      <c r="V15" s="102" t="s">
        <v>426</v>
      </c>
      <c r="W15" s="35">
        <v>180</v>
      </c>
      <c r="X15" s="35" t="s">
        <v>23</v>
      </c>
      <c r="Y15" s="80" t="s">
        <v>422</v>
      </c>
      <c r="Z15" s="81"/>
      <c r="AA15" s="35" t="s">
        <v>23</v>
      </c>
      <c r="AB15" s="35" t="s">
        <v>23</v>
      </c>
      <c r="AC15" s="35" t="s">
        <v>23</v>
      </c>
      <c r="AD15" s="30" t="s">
        <v>23</v>
      </c>
      <c r="AE15" s="73"/>
      <c r="AF15" s="40"/>
      <c r="AG15" s="40"/>
      <c r="AH15" s="40"/>
      <c r="AI15" s="49" t="s">
        <v>51</v>
      </c>
    </row>
    <row r="16" spans="1:38" s="32" customFormat="1" x14ac:dyDescent="0.2">
      <c r="A16" s="30" t="s">
        <v>52</v>
      </c>
      <c r="B16" s="31">
        <v>2016</v>
      </c>
      <c r="C16" s="30">
        <v>2014</v>
      </c>
      <c r="D16" s="73">
        <v>0.60499999999999998</v>
      </c>
      <c r="E16" s="94" t="s">
        <v>27</v>
      </c>
      <c r="F16" s="73">
        <v>0.60499999999999998</v>
      </c>
      <c r="G16" s="73"/>
      <c r="H16" s="82"/>
      <c r="I16" s="35">
        <v>61123</v>
      </c>
      <c r="J16" s="34">
        <v>10</v>
      </c>
      <c r="K16" s="34">
        <v>540</v>
      </c>
      <c r="L16" s="35" t="s">
        <v>23</v>
      </c>
      <c r="M16" s="80" t="s">
        <v>369</v>
      </c>
      <c r="N16" s="98" t="s">
        <v>370</v>
      </c>
      <c r="O16" s="34">
        <v>61123</v>
      </c>
      <c r="P16" s="34">
        <v>10</v>
      </c>
      <c r="Q16" s="34">
        <v>90</v>
      </c>
      <c r="R16" s="35" t="s">
        <v>23</v>
      </c>
      <c r="S16" s="80"/>
      <c r="T16" s="98" t="s">
        <v>370</v>
      </c>
      <c r="U16" s="35" t="s">
        <v>23</v>
      </c>
      <c r="V16" s="35" t="s">
        <v>23</v>
      </c>
      <c r="W16" s="35" t="s">
        <v>23</v>
      </c>
      <c r="X16" s="35" t="s">
        <v>23</v>
      </c>
      <c r="Y16" s="80"/>
      <c r="Z16" s="81"/>
      <c r="AA16" s="35" t="s">
        <v>23</v>
      </c>
      <c r="AB16" s="35" t="s">
        <v>23</v>
      </c>
      <c r="AC16" s="30" t="s">
        <v>23</v>
      </c>
      <c r="AD16" s="30" t="s">
        <v>23</v>
      </c>
      <c r="AE16" s="73"/>
      <c r="AF16" s="40"/>
      <c r="AI16" s="49" t="s">
        <v>53</v>
      </c>
    </row>
    <row r="17" spans="1:37" s="32" customFormat="1" x14ac:dyDescent="0.2">
      <c r="A17" s="30" t="s">
        <v>54</v>
      </c>
      <c r="B17" s="31">
        <v>2016</v>
      </c>
      <c r="C17" s="30">
        <v>2014</v>
      </c>
      <c r="D17" s="73">
        <v>0.44700000000000001</v>
      </c>
      <c r="E17" s="94" t="s">
        <v>27</v>
      </c>
      <c r="F17" s="73">
        <v>0.44700000000000001</v>
      </c>
      <c r="G17" s="73"/>
      <c r="H17" s="82"/>
      <c r="I17" s="35" t="s">
        <v>23</v>
      </c>
      <c r="J17" s="34" t="s">
        <v>23</v>
      </c>
      <c r="K17" s="34" t="s">
        <v>23</v>
      </c>
      <c r="L17" s="35" t="s">
        <v>23</v>
      </c>
      <c r="M17" s="80"/>
      <c r="N17" s="81"/>
      <c r="O17" s="34">
        <v>51996</v>
      </c>
      <c r="P17" s="34">
        <v>3</v>
      </c>
      <c r="Q17" s="75">
        <v>350</v>
      </c>
      <c r="R17" s="35" t="s">
        <v>276</v>
      </c>
      <c r="S17" s="80" t="s">
        <v>362</v>
      </c>
      <c r="T17" s="98" t="s">
        <v>405</v>
      </c>
      <c r="U17" s="35" t="s">
        <v>23</v>
      </c>
      <c r="V17" s="35" t="s">
        <v>23</v>
      </c>
      <c r="W17" s="35" t="s">
        <v>23</v>
      </c>
      <c r="X17" s="35" t="s">
        <v>23</v>
      </c>
      <c r="Y17" s="80"/>
      <c r="Z17" s="81"/>
      <c r="AA17" s="35" t="s">
        <v>23</v>
      </c>
      <c r="AB17" s="35" t="s">
        <v>23</v>
      </c>
      <c r="AC17" s="35" t="s">
        <v>23</v>
      </c>
      <c r="AD17" s="30" t="s">
        <v>23</v>
      </c>
      <c r="AE17" s="73"/>
      <c r="AF17" s="40"/>
      <c r="AI17" s="49" t="s">
        <v>291</v>
      </c>
    </row>
    <row r="18" spans="1:37" s="2" customFormat="1" ht="16" customHeight="1" x14ac:dyDescent="0.2">
      <c r="A18" s="7" t="s">
        <v>55</v>
      </c>
      <c r="B18" s="8">
        <v>2016</v>
      </c>
      <c r="C18" s="7">
        <v>2014</v>
      </c>
      <c r="D18" s="73">
        <v>0.42799999999999999</v>
      </c>
      <c r="E18" s="95" t="s">
        <v>27</v>
      </c>
      <c r="F18" s="73">
        <v>0.42799999999999999</v>
      </c>
      <c r="G18" s="73"/>
      <c r="H18" s="82"/>
      <c r="I18" s="80">
        <v>75542</v>
      </c>
      <c r="J18" s="101">
        <v>3.5</v>
      </c>
      <c r="K18" s="75">
        <v>112</v>
      </c>
      <c r="L18" s="5" t="s">
        <v>56</v>
      </c>
      <c r="M18" s="80" t="s">
        <v>414</v>
      </c>
      <c r="N18" s="98" t="s">
        <v>367</v>
      </c>
      <c r="O18" s="3">
        <v>32375</v>
      </c>
      <c r="P18" s="38">
        <v>1.5</v>
      </c>
      <c r="Q18" s="3">
        <v>90</v>
      </c>
      <c r="R18" s="5" t="s">
        <v>56</v>
      </c>
      <c r="S18" s="80" t="s">
        <v>368</v>
      </c>
      <c r="T18" s="98" t="s">
        <v>367</v>
      </c>
      <c r="U18" s="5" t="s">
        <v>23</v>
      </c>
      <c r="V18" s="5" t="s">
        <v>23</v>
      </c>
      <c r="W18" s="5" t="s">
        <v>23</v>
      </c>
      <c r="X18" s="5" t="s">
        <v>23</v>
      </c>
      <c r="Y18" s="80"/>
      <c r="Z18" s="81"/>
      <c r="AA18" s="80">
        <v>68911</v>
      </c>
      <c r="AB18" s="5">
        <v>3</v>
      </c>
      <c r="AC18" s="73" t="s">
        <v>314</v>
      </c>
      <c r="AD18" s="5" t="s">
        <v>56</v>
      </c>
      <c r="AE18" s="80" t="s">
        <v>389</v>
      </c>
      <c r="AF18" s="23" t="s">
        <v>57</v>
      </c>
      <c r="AG18" s="23"/>
      <c r="AI18" s="78" t="s">
        <v>317</v>
      </c>
    </row>
    <row r="19" spans="1:37" x14ac:dyDescent="0.2">
      <c r="A19" s="11" t="s">
        <v>58</v>
      </c>
      <c r="B19" s="10">
        <v>2016</v>
      </c>
      <c r="C19" s="11">
        <v>2014</v>
      </c>
      <c r="D19" s="73">
        <v>0.45100000000000001</v>
      </c>
      <c r="E19" s="95" t="s">
        <v>27</v>
      </c>
      <c r="F19" s="73">
        <v>0.45100000000000001</v>
      </c>
      <c r="G19" s="73"/>
      <c r="H19" s="82"/>
      <c r="I19" s="5">
        <v>252523</v>
      </c>
      <c r="J19" s="3">
        <v>8</v>
      </c>
      <c r="K19" s="3">
        <v>180</v>
      </c>
      <c r="L19" s="5" t="s">
        <v>23</v>
      </c>
      <c r="M19" s="80" t="s">
        <v>371</v>
      </c>
      <c r="N19" s="98" t="s">
        <v>318</v>
      </c>
      <c r="O19" s="1">
        <v>157827</v>
      </c>
      <c r="P19" s="1">
        <v>5</v>
      </c>
      <c r="Q19" s="1">
        <v>90</v>
      </c>
      <c r="R19" s="91" t="s">
        <v>23</v>
      </c>
      <c r="S19" s="80"/>
      <c r="T19" s="98" t="s">
        <v>318</v>
      </c>
      <c r="U19" s="91" t="s">
        <v>22</v>
      </c>
      <c r="V19" s="80" t="s">
        <v>423</v>
      </c>
      <c r="W19" s="80">
        <v>60</v>
      </c>
      <c r="X19" s="91" t="s">
        <v>23</v>
      </c>
      <c r="Y19" s="80"/>
      <c r="Z19" s="81"/>
      <c r="AA19" s="5">
        <v>315654</v>
      </c>
      <c r="AB19" s="80">
        <v>10</v>
      </c>
      <c r="AC19" s="80">
        <v>180</v>
      </c>
      <c r="AD19" s="7" t="s">
        <v>23</v>
      </c>
      <c r="AE19" s="88"/>
      <c r="AF19" s="4" t="s">
        <v>318</v>
      </c>
      <c r="AG19" s="72"/>
      <c r="AI19" s="19" t="s">
        <v>59</v>
      </c>
    </row>
    <row r="20" spans="1:37" x14ac:dyDescent="0.2">
      <c r="A20" s="7" t="s">
        <v>60</v>
      </c>
      <c r="B20" s="10">
        <v>2016</v>
      </c>
      <c r="C20" s="11">
        <v>2014</v>
      </c>
      <c r="D20" s="73">
        <v>0.499</v>
      </c>
      <c r="E20" s="95" t="s">
        <v>27</v>
      </c>
      <c r="F20" s="73">
        <v>0.499</v>
      </c>
      <c r="G20" s="73"/>
      <c r="H20" s="82"/>
      <c r="I20" s="5" t="s">
        <v>23</v>
      </c>
      <c r="J20" s="3" t="s">
        <v>23</v>
      </c>
      <c r="K20" s="3" t="s">
        <v>23</v>
      </c>
      <c r="L20" s="5" t="s">
        <v>23</v>
      </c>
      <c r="M20" s="80"/>
      <c r="N20" s="81"/>
      <c r="O20" s="1" t="s">
        <v>23</v>
      </c>
      <c r="P20" s="1" t="s">
        <v>23</v>
      </c>
      <c r="Q20" s="1" t="s">
        <v>23</v>
      </c>
      <c r="R20" s="91" t="s">
        <v>23</v>
      </c>
      <c r="S20" s="80"/>
      <c r="T20" s="81"/>
      <c r="U20" s="91" t="s">
        <v>22</v>
      </c>
      <c r="V20" s="91">
        <v>25</v>
      </c>
      <c r="W20" s="91">
        <v>90</v>
      </c>
      <c r="X20" s="91" t="s">
        <v>23</v>
      </c>
      <c r="Y20" s="80"/>
      <c r="Z20" s="81"/>
      <c r="AA20" s="5" t="s">
        <v>23</v>
      </c>
      <c r="AB20" s="5" t="s">
        <v>23</v>
      </c>
      <c r="AC20" s="5" t="s">
        <v>23</v>
      </c>
      <c r="AD20" s="7" t="s">
        <v>23</v>
      </c>
      <c r="AE20" s="73"/>
      <c r="AF20" s="4"/>
      <c r="AI20" s="19" t="s">
        <v>61</v>
      </c>
    </row>
    <row r="21" spans="1:37" x14ac:dyDescent="0.2">
      <c r="A21" s="11" t="s">
        <v>62</v>
      </c>
      <c r="B21" s="10">
        <v>2016</v>
      </c>
      <c r="C21" s="22">
        <v>2015</v>
      </c>
      <c r="D21" s="73">
        <v>0.41599999999999998</v>
      </c>
      <c r="E21" s="95" t="s">
        <v>27</v>
      </c>
      <c r="F21" s="73">
        <v>0.32700000000000001</v>
      </c>
      <c r="G21" s="72" t="s">
        <v>353</v>
      </c>
      <c r="H21" s="90" t="s">
        <v>354</v>
      </c>
      <c r="I21" s="5" t="s">
        <v>23</v>
      </c>
      <c r="J21" s="3" t="s">
        <v>23</v>
      </c>
      <c r="K21" s="3" t="s">
        <v>23</v>
      </c>
      <c r="L21" s="5" t="s">
        <v>23</v>
      </c>
      <c r="M21" s="80"/>
      <c r="N21" s="81"/>
      <c r="O21" s="1" t="s">
        <v>23</v>
      </c>
      <c r="P21" s="1" t="s">
        <v>23</v>
      </c>
      <c r="Q21" s="1" t="s">
        <v>23</v>
      </c>
      <c r="R21" s="91" t="s">
        <v>23</v>
      </c>
      <c r="S21" s="80"/>
      <c r="T21" s="81"/>
      <c r="U21" s="91" t="s">
        <v>23</v>
      </c>
      <c r="V21" s="91" t="s">
        <v>23</v>
      </c>
      <c r="W21" s="91" t="s">
        <v>23</v>
      </c>
      <c r="X21" s="91" t="s">
        <v>23</v>
      </c>
      <c r="Y21" s="80"/>
      <c r="Z21" s="81"/>
      <c r="AA21" s="80">
        <v>107216</v>
      </c>
      <c r="AB21" s="5">
        <v>12</v>
      </c>
      <c r="AC21" s="7">
        <v>365</v>
      </c>
      <c r="AD21" s="7" t="s">
        <v>281</v>
      </c>
      <c r="AE21" s="73" t="s">
        <v>372</v>
      </c>
      <c r="AF21" s="4" t="s">
        <v>63</v>
      </c>
      <c r="AI21" s="19" t="s">
        <v>64</v>
      </c>
    </row>
    <row r="22" spans="1:37" s="57" customFormat="1" x14ac:dyDescent="0.2">
      <c r="A22" s="51" t="s">
        <v>65</v>
      </c>
      <c r="B22" s="52">
        <v>2016</v>
      </c>
      <c r="C22" s="53">
        <v>2012</v>
      </c>
      <c r="D22" s="73">
        <v>0.38</v>
      </c>
      <c r="E22" s="96" t="s">
        <v>27</v>
      </c>
      <c r="F22" s="73">
        <v>0.60299999999999998</v>
      </c>
      <c r="G22" s="73" t="s">
        <v>385</v>
      </c>
      <c r="H22" s="90" t="s">
        <v>386</v>
      </c>
      <c r="I22" s="54">
        <v>98618</v>
      </c>
      <c r="J22" s="55">
        <v>5</v>
      </c>
      <c r="K22" s="55">
        <v>540</v>
      </c>
      <c r="L22" s="54" t="s">
        <v>66</v>
      </c>
      <c r="M22" s="80" t="s">
        <v>399</v>
      </c>
      <c r="N22" s="98" t="s">
        <v>67</v>
      </c>
      <c r="O22" s="55">
        <v>98618</v>
      </c>
      <c r="P22" s="55">
        <v>5</v>
      </c>
      <c r="Q22" s="55">
        <v>90</v>
      </c>
      <c r="R22" s="54" t="s">
        <v>66</v>
      </c>
      <c r="S22" s="80"/>
      <c r="T22" s="98" t="s">
        <v>67</v>
      </c>
      <c r="U22" s="54" t="s">
        <v>23</v>
      </c>
      <c r="V22" s="54" t="s">
        <v>23</v>
      </c>
      <c r="W22" s="54" t="s">
        <v>23</v>
      </c>
      <c r="X22" s="54" t="s">
        <v>23</v>
      </c>
      <c r="Y22" s="80"/>
      <c r="Z22" s="81"/>
      <c r="AA22" s="54">
        <v>157788</v>
      </c>
      <c r="AB22" s="54">
        <v>8</v>
      </c>
      <c r="AC22" s="54">
        <v>540</v>
      </c>
      <c r="AD22" s="54" t="s">
        <v>277</v>
      </c>
      <c r="AE22" s="80" t="s">
        <v>399</v>
      </c>
      <c r="AF22" s="56" t="s">
        <v>67</v>
      </c>
      <c r="AG22" s="56" t="s">
        <v>406</v>
      </c>
      <c r="AH22" s="57" t="s">
        <v>278</v>
      </c>
      <c r="AI22" s="58" t="s">
        <v>68</v>
      </c>
    </row>
    <row r="23" spans="1:37" s="57" customFormat="1" x14ac:dyDescent="0.2">
      <c r="A23" s="51" t="s">
        <v>69</v>
      </c>
      <c r="B23" s="52">
        <v>2016</v>
      </c>
      <c r="C23" s="53">
        <v>2012</v>
      </c>
      <c r="D23" s="73">
        <v>0.497</v>
      </c>
      <c r="E23" s="96" t="s">
        <v>27</v>
      </c>
      <c r="F23" s="73">
        <v>0.63</v>
      </c>
      <c r="G23" s="72" t="s">
        <v>355</v>
      </c>
      <c r="H23" s="90" t="s">
        <v>356</v>
      </c>
      <c r="I23" s="54">
        <v>24174</v>
      </c>
      <c r="J23" s="55">
        <v>5</v>
      </c>
      <c r="K23" s="55">
        <v>270</v>
      </c>
      <c r="L23" s="54" t="s">
        <v>319</v>
      </c>
      <c r="M23" s="80" t="s">
        <v>400</v>
      </c>
      <c r="N23" s="98" t="s">
        <v>401</v>
      </c>
      <c r="O23" s="55">
        <v>24174</v>
      </c>
      <c r="P23" s="55">
        <v>5</v>
      </c>
      <c r="Q23" s="75">
        <v>180</v>
      </c>
      <c r="R23" s="54" t="s">
        <v>319</v>
      </c>
      <c r="S23" s="80"/>
      <c r="T23" s="98" t="s">
        <v>321</v>
      </c>
      <c r="U23" s="54" t="s">
        <v>22</v>
      </c>
      <c r="V23" s="54" t="s">
        <v>420</v>
      </c>
      <c r="W23" s="54">
        <v>90</v>
      </c>
      <c r="X23" s="54" t="s">
        <v>23</v>
      </c>
      <c r="Y23" s="80"/>
      <c r="Z23" s="81"/>
      <c r="AA23" s="54">
        <v>48349</v>
      </c>
      <c r="AB23" s="54">
        <v>10</v>
      </c>
      <c r="AC23" s="54">
        <v>270</v>
      </c>
      <c r="AD23" s="51" t="s">
        <v>320</v>
      </c>
      <c r="AE23" s="73"/>
      <c r="AF23" s="85" t="s">
        <v>401</v>
      </c>
      <c r="AI23" s="58" t="s">
        <v>71</v>
      </c>
    </row>
    <row r="24" spans="1:37" ht="16" customHeight="1" x14ac:dyDescent="0.2">
      <c r="A24" s="11" t="s">
        <v>72</v>
      </c>
      <c r="B24" s="10">
        <v>2016</v>
      </c>
      <c r="C24" s="11">
        <v>2014</v>
      </c>
      <c r="D24" s="73">
        <v>0.41399999999999998</v>
      </c>
      <c r="E24" s="97" t="s">
        <v>322</v>
      </c>
      <c r="F24" s="73">
        <v>0.71699999999999997</v>
      </c>
      <c r="G24" s="84" t="s">
        <v>380</v>
      </c>
      <c r="H24" s="90" t="s">
        <v>379</v>
      </c>
      <c r="I24" s="80">
        <v>84908</v>
      </c>
      <c r="J24" s="3">
        <v>7</v>
      </c>
      <c r="K24" s="3">
        <v>730</v>
      </c>
      <c r="L24" s="80" t="s">
        <v>323</v>
      </c>
      <c r="M24" s="80"/>
      <c r="N24" s="98" t="s">
        <v>324</v>
      </c>
      <c r="O24" s="75">
        <v>60649</v>
      </c>
      <c r="P24" s="75">
        <v>5</v>
      </c>
      <c r="Q24" s="1">
        <v>90</v>
      </c>
      <c r="R24" s="80" t="s">
        <v>323</v>
      </c>
      <c r="S24" s="80" t="s">
        <v>409</v>
      </c>
      <c r="T24" s="98" t="s">
        <v>324</v>
      </c>
      <c r="U24" s="91" t="s">
        <v>23</v>
      </c>
      <c r="V24" s="91" t="s">
        <v>23</v>
      </c>
      <c r="W24" s="91" t="s">
        <v>23</v>
      </c>
      <c r="X24" s="91" t="s">
        <v>23</v>
      </c>
      <c r="Y24" s="80"/>
      <c r="Z24" s="81"/>
      <c r="AA24" s="80">
        <v>121297</v>
      </c>
      <c r="AB24" s="5">
        <v>10</v>
      </c>
      <c r="AC24" s="5">
        <v>730</v>
      </c>
      <c r="AD24" s="73" t="s">
        <v>323</v>
      </c>
      <c r="AE24" s="73"/>
      <c r="AF24" s="4" t="s">
        <v>324</v>
      </c>
      <c r="AG24" s="72"/>
      <c r="AI24" s="78" t="s">
        <v>410</v>
      </c>
    </row>
    <row r="25" spans="1:37" s="57" customFormat="1" x14ac:dyDescent="0.2">
      <c r="A25" s="51" t="s">
        <v>73</v>
      </c>
      <c r="B25" s="52">
        <v>2016</v>
      </c>
      <c r="C25" s="51">
        <v>2014</v>
      </c>
      <c r="D25" s="73">
        <v>0.32600000000000001</v>
      </c>
      <c r="E25" s="96" t="s">
        <v>24</v>
      </c>
      <c r="F25" s="73">
        <v>0.32600000000000001</v>
      </c>
      <c r="G25" s="73"/>
      <c r="H25" s="82"/>
      <c r="I25" s="80">
        <v>101667</v>
      </c>
      <c r="J25" s="55">
        <v>10</v>
      </c>
      <c r="K25" s="75">
        <v>365</v>
      </c>
      <c r="L25" s="54" t="s">
        <v>74</v>
      </c>
      <c r="M25" s="80" t="s">
        <v>360</v>
      </c>
      <c r="N25" s="98" t="s">
        <v>327</v>
      </c>
      <c r="O25" s="55">
        <v>55234</v>
      </c>
      <c r="P25" s="55">
        <v>10</v>
      </c>
      <c r="Q25" s="55" t="s">
        <v>75</v>
      </c>
      <c r="R25" s="54" t="s">
        <v>74</v>
      </c>
      <c r="S25" s="80" t="s">
        <v>361</v>
      </c>
      <c r="T25" s="98" t="s">
        <v>327</v>
      </c>
      <c r="U25" s="54" t="s">
        <v>22</v>
      </c>
      <c r="V25" s="54">
        <v>25</v>
      </c>
      <c r="W25" s="80">
        <v>90</v>
      </c>
      <c r="X25" t="s">
        <v>23</v>
      </c>
      <c r="Y25" s="80"/>
      <c r="Z25" s="81"/>
      <c r="AA25" s="54">
        <v>55234</v>
      </c>
      <c r="AB25" s="54">
        <v>10</v>
      </c>
      <c r="AC25" s="73">
        <v>350</v>
      </c>
      <c r="AD25" s="54" t="s">
        <v>74</v>
      </c>
      <c r="AE25" s="80" t="s">
        <v>363</v>
      </c>
      <c r="AF25" s="59" t="s">
        <v>327</v>
      </c>
      <c r="AI25" s="58" t="s">
        <v>76</v>
      </c>
      <c r="AJ25" s="72" t="s">
        <v>326</v>
      </c>
      <c r="AK25" s="56" t="s">
        <v>327</v>
      </c>
    </row>
    <row r="26" spans="1:37" x14ac:dyDescent="0.2">
      <c r="A26" s="7" t="s">
        <v>77</v>
      </c>
      <c r="B26" s="10">
        <v>2016</v>
      </c>
      <c r="C26" s="22">
        <v>2013</v>
      </c>
      <c r="D26" s="73">
        <v>0.315</v>
      </c>
      <c r="E26" s="97" t="s">
        <v>343</v>
      </c>
      <c r="F26" s="73">
        <v>0.60699999999999998</v>
      </c>
      <c r="G26" s="84" t="s">
        <v>381</v>
      </c>
      <c r="H26" s="90" t="s">
        <v>357</v>
      </c>
      <c r="I26" s="5" t="s">
        <v>23</v>
      </c>
      <c r="J26" s="3" t="s">
        <v>23</v>
      </c>
      <c r="K26" s="3" t="s">
        <v>23</v>
      </c>
      <c r="L26" s="5" t="s">
        <v>23</v>
      </c>
      <c r="M26" s="80"/>
      <c r="N26" s="81"/>
      <c r="O26" s="1" t="s">
        <v>23</v>
      </c>
      <c r="P26" s="1" t="s">
        <v>23</v>
      </c>
      <c r="Q26" s="1" t="s">
        <v>23</v>
      </c>
      <c r="R26" s="5" t="s">
        <v>23</v>
      </c>
      <c r="S26" s="80"/>
      <c r="T26" s="81"/>
      <c r="U26" s="91" t="s">
        <v>22</v>
      </c>
      <c r="V26" s="80" t="s">
        <v>335</v>
      </c>
      <c r="W26" s="80">
        <v>320</v>
      </c>
      <c r="X26" s="91" t="s">
        <v>23</v>
      </c>
      <c r="Y26" s="80" t="s">
        <v>424</v>
      </c>
      <c r="Z26" s="81"/>
      <c r="AA26" s="5" t="s">
        <v>23</v>
      </c>
      <c r="AB26" s="5" t="s">
        <v>23</v>
      </c>
      <c r="AC26" s="5" t="s">
        <v>23</v>
      </c>
      <c r="AD26" s="5" t="s">
        <v>23</v>
      </c>
      <c r="AE26" s="80"/>
      <c r="AF26" s="20"/>
      <c r="AI26" s="19" t="s">
        <v>78</v>
      </c>
    </row>
    <row r="27" spans="1:37" x14ac:dyDescent="0.2">
      <c r="A27" s="11" t="s">
        <v>79</v>
      </c>
      <c r="B27" s="10">
        <v>2016</v>
      </c>
      <c r="C27" s="11">
        <v>2014</v>
      </c>
      <c r="D27" s="73">
        <v>0.42099999999999999</v>
      </c>
      <c r="E27" s="95" t="s">
        <v>24</v>
      </c>
      <c r="F27" s="73">
        <v>0.42099999999999999</v>
      </c>
      <c r="G27" s="73"/>
      <c r="H27" s="82"/>
      <c r="I27" s="5" t="s">
        <v>23</v>
      </c>
      <c r="J27" s="3" t="s">
        <v>23</v>
      </c>
      <c r="K27" s="3" t="s">
        <v>23</v>
      </c>
      <c r="L27" s="5" t="s">
        <v>23</v>
      </c>
      <c r="M27" s="80"/>
      <c r="N27" s="81"/>
      <c r="O27" s="1">
        <v>51944</v>
      </c>
      <c r="P27" s="1">
        <v>10</v>
      </c>
      <c r="Q27" s="75">
        <v>510</v>
      </c>
      <c r="R27" s="91" t="s">
        <v>80</v>
      </c>
      <c r="S27" s="80" t="s">
        <v>393</v>
      </c>
      <c r="T27" s="98" t="s">
        <v>394</v>
      </c>
      <c r="U27" s="91" t="s">
        <v>23</v>
      </c>
      <c r="V27" s="91" t="s">
        <v>23</v>
      </c>
      <c r="W27" s="91" t="s">
        <v>23</v>
      </c>
      <c r="X27" s="91" t="s">
        <v>23</v>
      </c>
      <c r="Y27" s="80"/>
      <c r="Z27" s="81"/>
      <c r="AA27" s="5" t="s">
        <v>23</v>
      </c>
      <c r="AB27" s="5" t="s">
        <v>23</v>
      </c>
      <c r="AC27" s="5" t="s">
        <v>23</v>
      </c>
      <c r="AD27" s="7" t="s">
        <v>23</v>
      </c>
      <c r="AE27" s="73"/>
      <c r="AF27" s="4"/>
      <c r="AI27" t="s">
        <v>411</v>
      </c>
    </row>
    <row r="28" spans="1:37" x14ac:dyDescent="0.2">
      <c r="A28" s="11" t="s">
        <v>81</v>
      </c>
      <c r="B28" s="10">
        <v>2016</v>
      </c>
      <c r="C28" s="22">
        <v>2012</v>
      </c>
      <c r="D28" s="73">
        <v>0.49199999999999999</v>
      </c>
      <c r="E28" s="95" t="s">
        <v>328</v>
      </c>
      <c r="F28" s="73">
        <v>1</v>
      </c>
      <c r="G28" s="84" t="s">
        <v>382</v>
      </c>
      <c r="H28" s="90" t="s">
        <v>358</v>
      </c>
      <c r="I28" s="5">
        <v>13452</v>
      </c>
      <c r="J28" s="3">
        <v>2</v>
      </c>
      <c r="K28" s="3">
        <v>365</v>
      </c>
      <c r="L28" s="5" t="s">
        <v>23</v>
      </c>
      <c r="M28" s="80"/>
      <c r="N28" s="98" t="s">
        <v>402</v>
      </c>
      <c r="O28" s="1">
        <v>13452</v>
      </c>
      <c r="P28" s="1">
        <v>2</v>
      </c>
      <c r="Q28" s="1">
        <v>90</v>
      </c>
      <c r="R28" s="91" t="s">
        <v>23</v>
      </c>
      <c r="S28" s="80"/>
      <c r="T28" s="98" t="s">
        <v>402</v>
      </c>
      <c r="U28" s="91" t="s">
        <v>22</v>
      </c>
      <c r="V28" s="91">
        <v>25</v>
      </c>
      <c r="W28" s="80">
        <v>365</v>
      </c>
      <c r="X28" s="91" t="s">
        <v>23</v>
      </c>
      <c r="Y28" s="80" t="s">
        <v>418</v>
      </c>
      <c r="Z28" s="98" t="s">
        <v>417</v>
      </c>
      <c r="AA28" s="5">
        <v>26904</v>
      </c>
      <c r="AB28" s="5">
        <v>4</v>
      </c>
      <c r="AC28" s="5">
        <v>365</v>
      </c>
      <c r="AD28" s="7" t="s">
        <v>23</v>
      </c>
      <c r="AE28" s="73"/>
      <c r="AF28" s="4" t="s">
        <v>402</v>
      </c>
      <c r="AI28" s="19" t="s">
        <v>78</v>
      </c>
    </row>
    <row r="29" spans="1:37" s="57" customFormat="1" x14ac:dyDescent="0.2">
      <c r="A29" s="51" t="s">
        <v>82</v>
      </c>
      <c r="B29" s="52">
        <v>2016</v>
      </c>
      <c r="C29" s="51">
        <v>2014</v>
      </c>
      <c r="D29" s="73">
        <v>0.38500000000000001</v>
      </c>
      <c r="E29" s="96" t="s">
        <v>27</v>
      </c>
      <c r="F29" s="73">
        <v>0.38500000000000001</v>
      </c>
      <c r="G29" s="73"/>
      <c r="H29" s="82"/>
      <c r="I29" s="80">
        <v>183354</v>
      </c>
      <c r="J29" s="75">
        <v>6</v>
      </c>
      <c r="K29" s="75" t="s">
        <v>415</v>
      </c>
      <c r="L29" s="54" t="s">
        <v>84</v>
      </c>
      <c r="M29" s="80" t="s">
        <v>416</v>
      </c>
      <c r="N29" s="98" t="s">
        <v>373</v>
      </c>
      <c r="O29" s="55">
        <v>183355</v>
      </c>
      <c r="P29" s="55">
        <v>6</v>
      </c>
      <c r="Q29" s="55">
        <v>90</v>
      </c>
      <c r="R29" s="54" t="s">
        <v>84</v>
      </c>
      <c r="S29" s="80" t="s">
        <v>412</v>
      </c>
      <c r="T29" s="98" t="s">
        <v>373</v>
      </c>
      <c r="U29" s="54" t="s">
        <v>23</v>
      </c>
      <c r="V29" s="54" t="s">
        <v>23</v>
      </c>
      <c r="W29" s="54" t="s">
        <v>23</v>
      </c>
      <c r="X29" s="54" t="s">
        <v>23</v>
      </c>
      <c r="Y29" s="80"/>
      <c r="Z29" s="81"/>
      <c r="AA29" s="54">
        <v>305591</v>
      </c>
      <c r="AB29" s="54">
        <v>10</v>
      </c>
      <c r="AC29" s="80" t="s">
        <v>390</v>
      </c>
      <c r="AD29" s="51" t="s">
        <v>85</v>
      </c>
      <c r="AE29" s="72" t="s">
        <v>413</v>
      </c>
      <c r="AF29" s="88" t="s">
        <v>373</v>
      </c>
      <c r="AI29" s="58" t="s">
        <v>86</v>
      </c>
    </row>
    <row r="30" spans="1:37" x14ac:dyDescent="0.2">
      <c r="A30" s="11" t="s">
        <v>87</v>
      </c>
      <c r="B30" s="10">
        <v>2016</v>
      </c>
      <c r="C30" s="11">
        <v>2014</v>
      </c>
      <c r="D30" s="73">
        <v>0.32300000000000001</v>
      </c>
      <c r="E30" s="95" t="s">
        <v>27</v>
      </c>
      <c r="F30" s="73">
        <v>0.32300000000000001</v>
      </c>
      <c r="G30" s="73"/>
      <c r="H30" s="82"/>
      <c r="I30" s="5">
        <v>65987</v>
      </c>
      <c r="J30" s="3">
        <v>8</v>
      </c>
      <c r="K30" s="3">
        <v>90</v>
      </c>
      <c r="L30" s="5" t="s">
        <v>23</v>
      </c>
      <c r="M30" s="80"/>
      <c r="N30" s="98" t="s">
        <v>88</v>
      </c>
      <c r="O30" s="1">
        <v>41242</v>
      </c>
      <c r="P30" s="1">
        <v>5</v>
      </c>
      <c r="Q30" s="1">
        <v>90</v>
      </c>
      <c r="R30" s="91" t="s">
        <v>23</v>
      </c>
      <c r="S30" s="80"/>
      <c r="T30" s="98" t="s">
        <v>88</v>
      </c>
      <c r="U30" s="91" t="s">
        <v>23</v>
      </c>
      <c r="V30" s="91" t="s">
        <v>23</v>
      </c>
      <c r="W30" s="91" t="s">
        <v>23</v>
      </c>
      <c r="X30" s="91" t="s">
        <v>23</v>
      </c>
      <c r="Y30" s="80"/>
      <c r="Z30" s="81"/>
      <c r="AA30" s="5">
        <v>123725</v>
      </c>
      <c r="AB30" s="5">
        <v>15</v>
      </c>
      <c r="AC30" s="7">
        <v>90</v>
      </c>
      <c r="AD30" s="7" t="s">
        <v>23</v>
      </c>
      <c r="AE30" s="73"/>
      <c r="AF30" s="4" t="s">
        <v>88</v>
      </c>
    </row>
    <row r="31" spans="1:37" x14ac:dyDescent="0.2">
      <c r="A31" s="11" t="s">
        <v>89</v>
      </c>
      <c r="B31" s="10">
        <v>2016</v>
      </c>
      <c r="C31" s="11">
        <v>2014</v>
      </c>
      <c r="D31" s="73">
        <v>0.51800000000000002</v>
      </c>
      <c r="E31" s="95" t="s">
        <v>27</v>
      </c>
      <c r="F31" s="73">
        <v>0.51800000000000002</v>
      </c>
      <c r="G31" s="73"/>
      <c r="H31" s="82"/>
      <c r="I31" s="5">
        <v>88184</v>
      </c>
      <c r="J31" s="3">
        <v>6</v>
      </c>
      <c r="K31" s="3" t="s">
        <v>83</v>
      </c>
      <c r="L31" s="5" t="s">
        <v>23</v>
      </c>
      <c r="M31" s="80" t="s">
        <v>391</v>
      </c>
      <c r="N31" s="98" t="s">
        <v>392</v>
      </c>
      <c r="O31" s="1">
        <v>58789</v>
      </c>
      <c r="P31" s="1">
        <v>4</v>
      </c>
      <c r="Q31" s="1">
        <v>90</v>
      </c>
      <c r="R31" s="91" t="s">
        <v>23</v>
      </c>
      <c r="S31" s="80"/>
      <c r="T31" s="98" t="s">
        <v>392</v>
      </c>
      <c r="U31" s="91" t="s">
        <v>22</v>
      </c>
      <c r="V31" s="80" t="s">
        <v>427</v>
      </c>
      <c r="W31" s="91">
        <v>90</v>
      </c>
      <c r="X31" s="91" t="s">
        <v>23</v>
      </c>
      <c r="Y31" s="80"/>
      <c r="Z31" s="81"/>
      <c r="AA31" s="5">
        <v>117578</v>
      </c>
      <c r="AB31" s="5">
        <v>8</v>
      </c>
      <c r="AC31" s="5" t="s">
        <v>83</v>
      </c>
      <c r="AD31" s="7" t="s">
        <v>23</v>
      </c>
      <c r="AE31" s="73" t="s">
        <v>391</v>
      </c>
      <c r="AF31" s="4" t="s">
        <v>90</v>
      </c>
      <c r="AG31" s="4" t="s">
        <v>407</v>
      </c>
      <c r="AH31" s="4" t="s">
        <v>91</v>
      </c>
      <c r="AI31" s="19" t="s">
        <v>92</v>
      </c>
    </row>
    <row r="32" spans="1:37" x14ac:dyDescent="0.2">
      <c r="A32" s="7" t="s">
        <v>93</v>
      </c>
      <c r="B32" s="10">
        <v>2016</v>
      </c>
      <c r="C32" s="11">
        <v>2014</v>
      </c>
      <c r="D32" s="73">
        <v>0.40400000000000003</v>
      </c>
      <c r="E32" s="95" t="s">
        <v>24</v>
      </c>
      <c r="F32" s="73">
        <v>0.40400000000000003</v>
      </c>
      <c r="G32" s="73"/>
      <c r="H32" s="82"/>
      <c r="I32" s="5" t="s">
        <v>23</v>
      </c>
      <c r="J32" s="3" t="s">
        <v>23</v>
      </c>
      <c r="K32" s="3" t="s">
        <v>23</v>
      </c>
      <c r="L32" s="5" t="s">
        <v>23</v>
      </c>
      <c r="M32" s="80"/>
      <c r="N32" s="81"/>
      <c r="O32" s="1" t="s">
        <v>23</v>
      </c>
      <c r="P32" s="1" t="s">
        <v>23</v>
      </c>
      <c r="Q32" s="1" t="s">
        <v>23</v>
      </c>
      <c r="R32" s="91" t="s">
        <v>23</v>
      </c>
      <c r="S32" s="80"/>
      <c r="T32" s="81"/>
      <c r="U32" s="91" t="s">
        <v>22</v>
      </c>
      <c r="V32" s="91">
        <v>15</v>
      </c>
      <c r="W32" s="91">
        <v>90</v>
      </c>
      <c r="X32" s="91" t="s">
        <v>23</v>
      </c>
      <c r="Y32" s="80"/>
      <c r="Z32" s="81"/>
      <c r="AA32" s="5" t="s">
        <v>23</v>
      </c>
      <c r="AB32" s="5" t="s">
        <v>23</v>
      </c>
      <c r="AC32" s="5" t="s">
        <v>23</v>
      </c>
      <c r="AD32" s="7" t="s">
        <v>23</v>
      </c>
      <c r="AE32" s="73"/>
      <c r="AF32" s="4"/>
      <c r="AG32" s="4"/>
      <c r="AH32" s="4"/>
      <c r="AI32" s="21" t="s">
        <v>94</v>
      </c>
    </row>
    <row r="33" spans="1:35" x14ac:dyDescent="0.2">
      <c r="A33" s="11" t="s">
        <v>95</v>
      </c>
      <c r="B33" s="10">
        <v>2016</v>
      </c>
      <c r="C33" s="11">
        <v>2014</v>
      </c>
      <c r="D33" s="73">
        <v>0.437</v>
      </c>
      <c r="E33" s="95" t="s">
        <v>27</v>
      </c>
      <c r="F33" s="73">
        <v>0.437</v>
      </c>
      <c r="G33" s="73"/>
      <c r="H33" s="90" t="s">
        <v>403</v>
      </c>
      <c r="I33" s="5">
        <v>13871</v>
      </c>
      <c r="J33" s="3">
        <v>5</v>
      </c>
      <c r="K33" s="3">
        <v>365</v>
      </c>
      <c r="L33" s="5" t="s">
        <v>23</v>
      </c>
      <c r="M33" s="80"/>
      <c r="N33" s="98" t="s">
        <v>403</v>
      </c>
      <c r="O33" s="1">
        <v>13871</v>
      </c>
      <c r="P33" s="1">
        <v>5</v>
      </c>
      <c r="Q33" s="1">
        <v>90</v>
      </c>
      <c r="R33" s="91" t="s">
        <v>23</v>
      </c>
      <c r="S33" s="80"/>
      <c r="T33" s="98" t="s">
        <v>403</v>
      </c>
      <c r="U33" s="91" t="s">
        <v>23</v>
      </c>
      <c r="V33" s="91" t="s">
        <v>23</v>
      </c>
      <c r="W33" s="91" t="s">
        <v>23</v>
      </c>
      <c r="X33" s="91" t="s">
        <v>23</v>
      </c>
      <c r="Y33" s="80"/>
      <c r="Z33" s="81"/>
      <c r="AA33" s="5">
        <v>27741</v>
      </c>
      <c r="AB33" s="5">
        <v>10</v>
      </c>
      <c r="AC33" s="7">
        <v>365</v>
      </c>
      <c r="AD33" s="7" t="s">
        <v>23</v>
      </c>
      <c r="AE33" s="88"/>
      <c r="AF33" s="4" t="s">
        <v>404</v>
      </c>
    </row>
    <row r="34" spans="1:35" s="57" customFormat="1" x14ac:dyDescent="0.2">
      <c r="A34" s="51" t="s">
        <v>96</v>
      </c>
      <c r="B34" s="52">
        <v>2016</v>
      </c>
      <c r="C34" s="53">
        <v>2012</v>
      </c>
      <c r="D34" s="73">
        <v>0.34699999999999998</v>
      </c>
      <c r="E34" t="s">
        <v>38</v>
      </c>
      <c r="F34" s="73">
        <v>0.53300000000000003</v>
      </c>
      <c r="G34" s="73" t="s">
        <v>375</v>
      </c>
      <c r="H34" s="90" t="s">
        <v>350</v>
      </c>
      <c r="I34" s="54">
        <v>101744</v>
      </c>
      <c r="J34" s="75">
        <v>8</v>
      </c>
      <c r="K34" s="55">
        <v>316</v>
      </c>
      <c r="L34" s="80" t="s">
        <v>330</v>
      </c>
      <c r="M34" s="80" t="s">
        <v>374</v>
      </c>
      <c r="N34" s="98" t="s">
        <v>376</v>
      </c>
      <c r="O34" s="54">
        <v>101744</v>
      </c>
      <c r="P34" s="75">
        <v>8</v>
      </c>
      <c r="Q34" s="55">
        <v>40</v>
      </c>
      <c r="R34" s="80" t="s">
        <v>331</v>
      </c>
      <c r="S34" s="80"/>
      <c r="T34" s="98" t="s">
        <v>376</v>
      </c>
      <c r="U34" s="54" t="s">
        <v>23</v>
      </c>
      <c r="V34" s="54" t="s">
        <v>23</v>
      </c>
      <c r="W34" s="54" t="s">
        <v>23</v>
      </c>
      <c r="X34" s="54" t="s">
        <v>23</v>
      </c>
      <c r="Y34" s="80"/>
      <c r="Z34" s="81"/>
      <c r="AA34" s="54" t="s">
        <v>23</v>
      </c>
      <c r="AB34" s="54" t="s">
        <v>23</v>
      </c>
      <c r="AC34" s="54" t="s">
        <v>23</v>
      </c>
      <c r="AD34" s="51" t="s">
        <v>23</v>
      </c>
      <c r="AE34" s="73"/>
      <c r="AF34" s="56"/>
    </row>
    <row r="35" spans="1:35" x14ac:dyDescent="0.2">
      <c r="A35" s="11" t="s">
        <v>97</v>
      </c>
      <c r="B35" s="10">
        <v>2016</v>
      </c>
      <c r="C35" s="22">
        <v>2012</v>
      </c>
      <c r="D35" s="73">
        <v>0.44800000000000001</v>
      </c>
      <c r="E35" s="95" t="s">
        <v>27</v>
      </c>
      <c r="F35" s="73">
        <v>0.58899999999999997</v>
      </c>
      <c r="G35" s="73" t="s">
        <v>383</v>
      </c>
      <c r="H35" s="90" t="s">
        <v>384</v>
      </c>
      <c r="I35" s="5">
        <v>246372</v>
      </c>
      <c r="J35" s="3">
        <v>8</v>
      </c>
      <c r="K35" s="3">
        <v>180</v>
      </c>
      <c r="L35" s="5" t="s">
        <v>23</v>
      </c>
      <c r="M35" s="80" t="s">
        <v>377</v>
      </c>
      <c r="N35" s="98" t="s">
        <v>378</v>
      </c>
      <c r="O35" s="1">
        <v>123186</v>
      </c>
      <c r="P35" s="1">
        <v>4</v>
      </c>
      <c r="Q35" s="1">
        <v>90</v>
      </c>
      <c r="R35" s="91" t="s">
        <v>23</v>
      </c>
      <c r="S35" s="80"/>
      <c r="T35" s="98" t="s">
        <v>378</v>
      </c>
      <c r="U35" s="91" t="s">
        <v>22</v>
      </c>
      <c r="V35" s="91">
        <v>25</v>
      </c>
      <c r="W35" s="91">
        <v>270</v>
      </c>
      <c r="X35" s="91" t="s">
        <v>23</v>
      </c>
      <c r="Y35" s="80"/>
      <c r="Z35" s="81"/>
      <c r="AA35" s="5" t="s">
        <v>23</v>
      </c>
      <c r="AB35" s="5" t="s">
        <v>23</v>
      </c>
      <c r="AC35" s="7" t="s">
        <v>23</v>
      </c>
      <c r="AD35" s="7" t="s">
        <v>23</v>
      </c>
      <c r="AE35" s="73"/>
      <c r="AF35" s="4"/>
      <c r="AG35" s="4"/>
      <c r="AI35" s="19" t="s">
        <v>98</v>
      </c>
    </row>
    <row r="36" spans="1:35" x14ac:dyDescent="0.2">
      <c r="A36" s="7" t="s">
        <v>99</v>
      </c>
      <c r="B36" s="10">
        <v>2016</v>
      </c>
      <c r="C36" s="11">
        <v>2014</v>
      </c>
      <c r="D36" s="73">
        <v>0.53800000000000003</v>
      </c>
      <c r="E36" s="95" t="s">
        <v>27</v>
      </c>
      <c r="F36" s="73">
        <v>0.53800000000000003</v>
      </c>
      <c r="G36" s="73"/>
      <c r="H36" s="82"/>
      <c r="I36" s="5" t="s">
        <v>23</v>
      </c>
      <c r="J36" s="3" t="s">
        <v>23</v>
      </c>
      <c r="K36" s="3" t="s">
        <v>23</v>
      </c>
      <c r="L36" s="5" t="s">
        <v>23</v>
      </c>
      <c r="M36" s="80"/>
      <c r="N36" s="81"/>
      <c r="O36" s="1" t="s">
        <v>23</v>
      </c>
      <c r="P36" s="1" t="s">
        <v>23</v>
      </c>
      <c r="Q36" s="1" t="s">
        <v>23</v>
      </c>
      <c r="R36" s="91" t="s">
        <v>23</v>
      </c>
      <c r="S36" s="80"/>
      <c r="T36" s="81"/>
      <c r="U36" s="91" t="s">
        <v>22</v>
      </c>
      <c r="V36" s="91" t="s">
        <v>428</v>
      </c>
      <c r="W36" s="91">
        <v>60</v>
      </c>
      <c r="X36" s="91" t="s">
        <v>23</v>
      </c>
      <c r="Y36" s="80"/>
      <c r="Z36" s="81"/>
      <c r="AA36" s="5" t="s">
        <v>23</v>
      </c>
      <c r="AB36" s="5" t="s">
        <v>23</v>
      </c>
      <c r="AC36" s="5" t="s">
        <v>23</v>
      </c>
      <c r="AD36" s="7" t="s">
        <v>23</v>
      </c>
      <c r="AE36" s="73"/>
      <c r="AF36" s="4"/>
      <c r="AI36" s="19" t="s">
        <v>100</v>
      </c>
    </row>
    <row r="37" spans="1:35" s="57" customFormat="1" x14ac:dyDescent="0.2">
      <c r="A37" s="51" t="s">
        <v>101</v>
      </c>
      <c r="B37" s="52">
        <v>2016</v>
      </c>
      <c r="C37" s="51">
        <v>2014</v>
      </c>
      <c r="D37" s="73">
        <v>0.39100000000000001</v>
      </c>
      <c r="E37" s="96" t="s">
        <v>24</v>
      </c>
      <c r="F37" s="73">
        <v>0.39100000000000001</v>
      </c>
      <c r="G37" s="73"/>
      <c r="H37" s="82"/>
      <c r="I37" s="54">
        <v>25673</v>
      </c>
      <c r="J37" s="55">
        <v>15</v>
      </c>
      <c r="K37" s="55">
        <v>540</v>
      </c>
      <c r="L37" s="54" t="s">
        <v>102</v>
      </c>
      <c r="M37" s="80"/>
      <c r="N37" s="98" t="s">
        <v>333</v>
      </c>
      <c r="O37" s="55">
        <v>25673</v>
      </c>
      <c r="P37" s="55">
        <v>15</v>
      </c>
      <c r="Q37" s="55">
        <v>90</v>
      </c>
      <c r="R37" s="54" t="s">
        <v>102</v>
      </c>
      <c r="S37" s="80"/>
      <c r="T37" s="98" t="s">
        <v>333</v>
      </c>
      <c r="U37" s="54" t="s">
        <v>23</v>
      </c>
      <c r="V37" s="54" t="s">
        <v>23</v>
      </c>
      <c r="W37" s="54" t="s">
        <v>23</v>
      </c>
      <c r="X37" s="54" t="s">
        <v>23</v>
      </c>
      <c r="Y37" s="80"/>
      <c r="Z37" s="81"/>
      <c r="AA37" s="54" t="s">
        <v>23</v>
      </c>
      <c r="AB37" s="54" t="s">
        <v>23</v>
      </c>
      <c r="AC37" s="54" t="s">
        <v>23</v>
      </c>
      <c r="AD37" s="51" t="s">
        <v>23</v>
      </c>
      <c r="AE37" s="73"/>
      <c r="AF37" s="56"/>
    </row>
    <row r="38" spans="1:35" x14ac:dyDescent="0.2">
      <c r="D38" s="77" t="s">
        <v>282</v>
      </c>
      <c r="E38" s="77"/>
      <c r="F38"/>
      <c r="G38"/>
      <c r="H38" s="10"/>
      <c r="I38" s="5"/>
      <c r="J38" s="3"/>
      <c r="K38" s="3"/>
      <c r="L38" s="5"/>
      <c r="M38" s="5"/>
      <c r="N38" s="9"/>
      <c r="O38" s="1"/>
      <c r="P38" s="1"/>
      <c r="Q38" s="1"/>
      <c r="R38" s="91"/>
      <c r="S38" s="91"/>
      <c r="T38" s="6"/>
      <c r="U38" s="91"/>
      <c r="V38" s="80" t="s">
        <v>337</v>
      </c>
      <c r="W38" s="91"/>
      <c r="X38" s="91"/>
      <c r="Z38" s="93" t="s">
        <v>336</v>
      </c>
      <c r="AA38" s="5"/>
      <c r="AB38" s="5"/>
    </row>
    <row r="39" spans="1:35" x14ac:dyDescent="0.2">
      <c r="A39" s="7"/>
      <c r="F39"/>
      <c r="G39"/>
      <c r="H39" s="10"/>
      <c r="I39" s="5"/>
      <c r="J39" s="3"/>
      <c r="K39" s="3"/>
      <c r="L39" s="5"/>
      <c r="M39" s="5"/>
      <c r="N39" s="5"/>
      <c r="O39" s="1"/>
      <c r="P39" s="1"/>
      <c r="Q39" s="1"/>
      <c r="R39" s="91"/>
      <c r="S39" s="91"/>
      <c r="T39" s="91"/>
      <c r="V39" s="91"/>
      <c r="W39" s="91"/>
      <c r="X39" s="91"/>
      <c r="Y39" s="91"/>
      <c r="Z39" s="100" t="s">
        <v>338</v>
      </c>
      <c r="AA39" s="5"/>
      <c r="AB39" s="5"/>
    </row>
    <row r="40" spans="1:35" x14ac:dyDescent="0.2">
      <c r="A40" s="7"/>
      <c r="C40" s="7" t="s">
        <v>103</v>
      </c>
      <c r="F40"/>
      <c r="G40"/>
      <c r="H40"/>
      <c r="I40" s="5"/>
      <c r="J40" s="3"/>
      <c r="K40" s="3"/>
      <c r="L40" s="5"/>
      <c r="M40" s="5"/>
      <c r="N40" s="5"/>
      <c r="O40" s="1"/>
      <c r="P40" s="1"/>
      <c r="Q40" s="1"/>
      <c r="R40" s="91"/>
      <c r="S40" s="91"/>
      <c r="T40" s="91"/>
      <c r="V40" s="91"/>
      <c r="W40" s="91"/>
      <c r="X40" s="91"/>
      <c r="Y40" s="91"/>
      <c r="Z40" s="91"/>
      <c r="AA40" s="5"/>
      <c r="AB40" s="5"/>
    </row>
    <row r="41" spans="1:35" x14ac:dyDescent="0.2">
      <c r="A41" s="7"/>
      <c r="C41" s="7" t="s">
        <v>104</v>
      </c>
      <c r="F41"/>
      <c r="G41"/>
      <c r="H41"/>
      <c r="I41" s="5"/>
      <c r="J41" s="3"/>
      <c r="K41" s="3"/>
      <c r="L41" s="5"/>
      <c r="M41" s="5"/>
      <c r="N41" s="5"/>
      <c r="O41" s="1"/>
      <c r="P41" s="1"/>
      <c r="Q41" s="1"/>
      <c r="R41" s="91"/>
      <c r="S41" s="91"/>
      <c r="T41" s="91"/>
      <c r="U41" s="91"/>
      <c r="V41"/>
      <c r="W41" s="91"/>
      <c r="X41" s="91"/>
      <c r="Y41" s="91"/>
      <c r="Z41" s="91"/>
      <c r="AA41" s="5"/>
      <c r="AB41" s="5"/>
    </row>
    <row r="42" spans="1:35" x14ac:dyDescent="0.2">
      <c r="A42" s="7"/>
      <c r="I42" s="5"/>
      <c r="J42" s="3"/>
      <c r="K42" s="3"/>
      <c r="L42" s="5"/>
      <c r="M42" s="5"/>
      <c r="N42" s="5"/>
      <c r="O42" s="1"/>
      <c r="P42" s="1"/>
      <c r="Q42" s="1"/>
      <c r="R42" s="91"/>
      <c r="S42" s="91"/>
      <c r="T42" s="91"/>
      <c r="U42" s="91"/>
      <c r="V42"/>
      <c r="W42" s="91"/>
      <c r="X42" s="91"/>
      <c r="Y42" s="91"/>
      <c r="Z42" s="91"/>
      <c r="AA42" s="5"/>
      <c r="AB42" s="5"/>
    </row>
    <row r="43" spans="1:35" x14ac:dyDescent="0.2">
      <c r="F43"/>
      <c r="G43"/>
      <c r="H43"/>
      <c r="I43" s="5"/>
      <c r="J43" s="3"/>
      <c r="K43" s="3"/>
      <c r="L43" s="5"/>
      <c r="M43" s="5"/>
      <c r="N43" s="5"/>
      <c r="O43" s="1"/>
      <c r="P43" s="1"/>
      <c r="Q43" s="1"/>
      <c r="R43" s="91"/>
      <c r="S43" s="91"/>
      <c r="T43" s="91"/>
      <c r="U43" s="91"/>
      <c r="V43"/>
      <c r="W43" s="91"/>
      <c r="X43" s="91"/>
      <c r="Y43" s="91"/>
      <c r="Z43" s="91"/>
      <c r="AA43" s="5"/>
      <c r="AB43" s="5"/>
    </row>
    <row r="44" spans="1:35" x14ac:dyDescent="0.2">
      <c r="F44"/>
      <c r="G44"/>
      <c r="H44"/>
      <c r="I44" s="5"/>
      <c r="J44" s="3"/>
      <c r="K44" s="3"/>
      <c r="L44" s="5"/>
      <c r="M44" s="5"/>
      <c r="N44" s="5"/>
      <c r="O44" s="1"/>
      <c r="P44" s="1"/>
      <c r="Q44" s="1"/>
      <c r="R44" s="91"/>
      <c r="S44" s="91"/>
      <c r="T44" s="91"/>
      <c r="U44" s="91"/>
      <c r="V44"/>
      <c r="W44" s="91"/>
      <c r="X44" s="91"/>
      <c r="Y44" s="91"/>
      <c r="Z44" s="91"/>
      <c r="AA44" s="5"/>
      <c r="AB44" s="5"/>
    </row>
    <row r="45" spans="1:35" x14ac:dyDescent="0.2">
      <c r="A45" s="7"/>
      <c r="F45"/>
      <c r="G45"/>
      <c r="H45"/>
      <c r="I45" s="5"/>
      <c r="J45" s="3"/>
      <c r="K45" s="3"/>
      <c r="L45" s="5"/>
      <c r="M45" s="5"/>
      <c r="N45" s="5"/>
      <c r="O45" s="1"/>
      <c r="P45" s="1"/>
      <c r="Q45" s="1"/>
      <c r="R45" s="91"/>
      <c r="S45" s="91"/>
      <c r="T45" s="91"/>
      <c r="U45" s="91"/>
      <c r="V45"/>
      <c r="W45" s="91"/>
      <c r="X45" s="91"/>
      <c r="Y45" s="91"/>
      <c r="Z45" s="91"/>
      <c r="AA45" s="5"/>
      <c r="AB45" s="5"/>
    </row>
    <row r="46" spans="1:35" x14ac:dyDescent="0.2">
      <c r="A46" s="7"/>
      <c r="F46"/>
      <c r="G46"/>
      <c r="H46"/>
      <c r="I46" s="5"/>
      <c r="J46" s="3"/>
      <c r="K46" s="3"/>
      <c r="L46" s="5"/>
      <c r="M46" s="5"/>
      <c r="N46" s="5"/>
      <c r="O46" s="1"/>
      <c r="P46" s="1"/>
      <c r="Q46" s="1"/>
      <c r="R46" s="99"/>
      <c r="S46" s="99"/>
      <c r="T46" s="91"/>
      <c r="U46" s="91"/>
      <c r="V46"/>
      <c r="W46" s="91"/>
      <c r="X46" s="91"/>
      <c r="Y46" s="91"/>
      <c r="Z46" s="91"/>
      <c r="AA46" s="5"/>
      <c r="AB46" s="5"/>
    </row>
    <row r="47" spans="1:35" x14ac:dyDescent="0.2">
      <c r="I47" s="5"/>
      <c r="J47" s="3"/>
      <c r="K47" s="3"/>
      <c r="L47" s="5"/>
      <c r="M47" s="5"/>
      <c r="N47" s="5"/>
      <c r="O47" s="1"/>
      <c r="P47" s="1"/>
      <c r="Q47" s="1"/>
      <c r="R47" s="99"/>
      <c r="S47" s="99"/>
      <c r="T47" s="91"/>
      <c r="U47" s="91"/>
      <c r="V47"/>
      <c r="W47" s="91"/>
      <c r="X47" s="91"/>
      <c r="Y47" s="91"/>
      <c r="Z47" s="91"/>
      <c r="AA47" s="5"/>
      <c r="AB47" s="5"/>
    </row>
    <row r="48" spans="1:35" x14ac:dyDescent="0.2">
      <c r="I48" s="5"/>
      <c r="J48" s="3"/>
      <c r="K48" s="3"/>
      <c r="L48" s="5"/>
      <c r="M48" s="5"/>
      <c r="N48" s="5"/>
      <c r="O48" s="1"/>
      <c r="P48" s="1"/>
      <c r="Q48" s="1"/>
      <c r="R48" s="91"/>
      <c r="S48" s="91"/>
      <c r="T48" s="91"/>
      <c r="U48" s="91"/>
      <c r="V48"/>
      <c r="W48" s="91"/>
      <c r="X48" s="91"/>
      <c r="Y48" s="91"/>
      <c r="Z48" s="91"/>
      <c r="AA48" s="5"/>
      <c r="AB48" s="5"/>
    </row>
    <row r="49" spans="9:28" x14ac:dyDescent="0.2">
      <c r="I49" s="5"/>
      <c r="J49" s="3"/>
      <c r="K49" s="3"/>
      <c r="L49" s="5"/>
      <c r="M49" s="5"/>
      <c r="N49" s="5"/>
      <c r="O49" s="1"/>
      <c r="P49" s="1"/>
      <c r="Q49" s="1"/>
      <c r="R49" s="91"/>
      <c r="S49" s="91"/>
      <c r="T49" s="91"/>
      <c r="U49" s="91"/>
      <c r="V49"/>
      <c r="W49" s="91"/>
      <c r="X49" s="91"/>
      <c r="Y49" s="91"/>
      <c r="Z49" s="91"/>
      <c r="AA49" s="5"/>
      <c r="AB49" s="5"/>
    </row>
    <row r="50" spans="9:28" x14ac:dyDescent="0.2">
      <c r="I50" s="5"/>
      <c r="J50" s="3"/>
      <c r="K50" s="3"/>
      <c r="L50" s="5"/>
      <c r="M50" s="5"/>
      <c r="N50" s="5"/>
      <c r="O50" s="1"/>
      <c r="P50" s="1"/>
      <c r="Q50" s="1"/>
      <c r="R50" s="91"/>
      <c r="S50" s="91"/>
      <c r="T50" s="91"/>
      <c r="U50" s="91"/>
      <c r="V50"/>
      <c r="W50" s="91"/>
      <c r="X50" s="91"/>
      <c r="Y50" s="91"/>
      <c r="Z50" s="91"/>
      <c r="AA50" s="5"/>
      <c r="AB50" s="5"/>
    </row>
    <row r="51" spans="9:28" x14ac:dyDescent="0.2">
      <c r="I51" s="5"/>
      <c r="J51" s="3"/>
      <c r="K51" s="3"/>
      <c r="L51" s="5"/>
      <c r="M51" s="5"/>
      <c r="N51" s="5"/>
      <c r="O51" s="1"/>
      <c r="P51" s="1"/>
      <c r="Q51" s="1"/>
      <c r="R51" s="91"/>
      <c r="S51" s="91"/>
      <c r="T51" s="91"/>
      <c r="U51" s="91"/>
      <c r="V51"/>
      <c r="W51" s="91"/>
      <c r="X51" s="91"/>
      <c r="Y51" s="91"/>
      <c r="Z51" s="91"/>
      <c r="AA51" s="5"/>
      <c r="AB51" s="5"/>
    </row>
    <row r="52" spans="9:28" x14ac:dyDescent="0.2">
      <c r="I52" s="5"/>
      <c r="J52" s="3"/>
      <c r="K52" s="3"/>
      <c r="L52" s="5"/>
      <c r="M52" s="5"/>
      <c r="N52" s="5"/>
      <c r="O52" s="1"/>
      <c r="P52" s="1"/>
      <c r="Q52" s="1"/>
      <c r="R52" s="91"/>
      <c r="S52" s="91"/>
      <c r="T52" s="91"/>
      <c r="U52" s="91"/>
      <c r="V52"/>
      <c r="W52" s="91"/>
      <c r="X52" s="91"/>
      <c r="Y52" s="91"/>
      <c r="Z52" s="91"/>
      <c r="AA52" s="5"/>
      <c r="AB52" s="5"/>
    </row>
    <row r="53" spans="9:28" x14ac:dyDescent="0.2">
      <c r="I53" s="5"/>
      <c r="J53" s="3"/>
      <c r="K53" s="3"/>
      <c r="L53" s="5"/>
      <c r="M53" s="5"/>
      <c r="N53" s="5"/>
      <c r="O53" s="1"/>
      <c r="P53" s="1"/>
      <c r="Q53" s="1"/>
      <c r="R53" s="91"/>
      <c r="S53" s="91"/>
      <c r="T53" s="91"/>
      <c r="U53" s="91"/>
      <c r="V53"/>
      <c r="W53" s="91"/>
      <c r="X53" s="91"/>
      <c r="Y53" s="91"/>
      <c r="Z53" s="91"/>
      <c r="AA53" s="5"/>
      <c r="AB53" s="5"/>
    </row>
    <row r="54" spans="9:28" x14ac:dyDescent="0.2">
      <c r="I54" s="5"/>
      <c r="J54" s="3"/>
      <c r="K54" s="3"/>
      <c r="L54" s="5"/>
      <c r="M54" s="5"/>
      <c r="N54" s="5"/>
      <c r="O54" s="1"/>
      <c r="P54" s="1"/>
      <c r="Q54" s="1"/>
      <c r="R54" s="91"/>
      <c r="S54" s="91"/>
      <c r="T54" s="91"/>
      <c r="U54" s="91"/>
      <c r="V54"/>
      <c r="W54" s="91"/>
      <c r="X54" s="91"/>
      <c r="Y54" s="91"/>
      <c r="Z54" s="91"/>
      <c r="AA54" s="5"/>
      <c r="AB54" s="5"/>
    </row>
    <row r="55" spans="9:28" x14ac:dyDescent="0.2">
      <c r="I55" s="5"/>
      <c r="J55" s="3"/>
      <c r="K55" s="3"/>
      <c r="L55" s="5"/>
      <c r="M55" s="5"/>
      <c r="N55" s="5"/>
      <c r="O55" s="1"/>
      <c r="P55" s="1"/>
      <c r="Q55" s="1"/>
      <c r="R55" s="91"/>
      <c r="S55" s="91"/>
      <c r="T55" s="91"/>
      <c r="U55" s="91"/>
      <c r="V55"/>
      <c r="W55" s="91"/>
      <c r="X55" s="91"/>
      <c r="Y55" s="91"/>
      <c r="Z55" s="91"/>
      <c r="AA55" s="5"/>
      <c r="AB55" s="5"/>
    </row>
    <row r="56" spans="9:28" x14ac:dyDescent="0.2">
      <c r="I56" s="5"/>
      <c r="J56" s="3"/>
      <c r="K56" s="3"/>
      <c r="L56" s="5"/>
      <c r="M56" s="5"/>
      <c r="N56" s="5"/>
      <c r="O56" s="1"/>
      <c r="P56" s="1"/>
      <c r="Q56" s="1"/>
      <c r="R56" s="91"/>
      <c r="S56" s="91"/>
      <c r="T56" s="91"/>
      <c r="U56" s="91"/>
      <c r="V56"/>
      <c r="W56" s="91"/>
      <c r="X56" s="91"/>
      <c r="Y56" s="91"/>
      <c r="Z56" s="91"/>
      <c r="AA56" s="5"/>
      <c r="AB56" s="5"/>
    </row>
    <row r="57" spans="9:28" x14ac:dyDescent="0.2">
      <c r="I57" s="5"/>
      <c r="J57" s="3"/>
      <c r="K57" s="3"/>
      <c r="L57" s="5"/>
      <c r="M57" s="5"/>
      <c r="N57" s="5"/>
      <c r="O57" s="1"/>
      <c r="P57" s="1"/>
      <c r="Q57" s="1"/>
      <c r="R57" s="91"/>
      <c r="S57" s="91"/>
      <c r="T57" s="91"/>
      <c r="U57" s="91"/>
      <c r="V57"/>
      <c r="W57" s="91"/>
      <c r="X57" s="91"/>
      <c r="Y57" s="91"/>
      <c r="Z57" s="91"/>
      <c r="AA57" s="5"/>
      <c r="AB57" s="5"/>
    </row>
    <row r="58" spans="9:28" x14ac:dyDescent="0.2">
      <c r="I58" s="5"/>
      <c r="J58" s="3"/>
      <c r="K58" s="3"/>
      <c r="L58" s="5"/>
      <c r="M58" s="5"/>
      <c r="N58" s="5"/>
      <c r="O58" s="1"/>
      <c r="P58" s="1"/>
      <c r="Q58" s="1"/>
      <c r="R58" s="91"/>
      <c r="S58" s="91"/>
      <c r="T58" s="91"/>
      <c r="U58" s="91"/>
      <c r="V58"/>
      <c r="W58" s="91"/>
      <c r="X58" s="91"/>
      <c r="Y58" s="91"/>
      <c r="Z58" s="91"/>
      <c r="AA58" s="5"/>
      <c r="AB58" s="5"/>
    </row>
    <row r="59" spans="9:28" x14ac:dyDescent="0.2">
      <c r="I59" s="5"/>
      <c r="J59" s="3"/>
      <c r="K59" s="3"/>
      <c r="L59" s="5"/>
      <c r="M59" s="5"/>
      <c r="N59" s="5"/>
      <c r="O59" s="1"/>
      <c r="P59" s="1"/>
      <c r="Q59" s="1"/>
      <c r="R59" s="91"/>
      <c r="S59" s="91"/>
      <c r="T59" s="91"/>
      <c r="U59" s="91"/>
      <c r="V59"/>
      <c r="W59" s="91"/>
      <c r="X59" s="91"/>
      <c r="Y59" s="91"/>
      <c r="Z59" s="91"/>
      <c r="AA59" s="5"/>
      <c r="AB59" s="5"/>
    </row>
    <row r="60" spans="9:28" x14ac:dyDescent="0.2">
      <c r="I60" s="5"/>
      <c r="J60" s="3"/>
      <c r="K60" s="3"/>
      <c r="L60" s="5"/>
      <c r="M60" s="5"/>
      <c r="N60" s="5"/>
      <c r="O60" s="1"/>
      <c r="P60" s="1"/>
      <c r="Q60" s="1"/>
      <c r="R60" s="91"/>
      <c r="S60" s="91"/>
      <c r="T60" s="91"/>
      <c r="U60" s="91"/>
      <c r="V60" s="91"/>
      <c r="W60" s="91"/>
      <c r="X60" s="91"/>
      <c r="Y60" s="91"/>
      <c r="Z60" s="91"/>
      <c r="AA60" s="5"/>
      <c r="AB60" s="5"/>
    </row>
  </sheetData>
  <hyperlinks>
    <hyperlink ref="AH13" r:id="rId1" xr:uid="{00000000-0004-0000-0000-000006000000}"/>
    <hyperlink ref="AF18" r:id="rId2" xr:uid="{00000000-0004-0000-0000-000009000000}"/>
    <hyperlink ref="AG22" r:id="rId3" xr:uid="{00000000-0004-0000-0000-00000B000000}"/>
    <hyperlink ref="AG31" r:id="rId4" xr:uid="{00000000-0004-0000-0000-00000F000000}"/>
    <hyperlink ref="AH31" r:id="rId5" xr:uid="{00000000-0004-0000-0000-000010000000}"/>
    <hyperlink ref="AF31" r:id="rId6" xr:uid="{00000000-0004-0000-0000-000016000000}"/>
    <hyperlink ref="AF6" r:id="rId7" xr:uid="{00000000-0004-0000-0000-000017000000}"/>
    <hyperlink ref="AF22" r:id="rId8" xr:uid="{F73384B9-DC9B-B948-9B0B-07BCAB72863E}"/>
    <hyperlink ref="AF21" r:id="rId9" xr:uid="{FFCF2E9D-8CB9-4046-9998-5C851882C63E}"/>
    <hyperlink ref="D38" r:id="rId10" xr:uid="{F80FFA14-90D0-BE47-9818-23F8FB7B56F4}"/>
    <hyperlink ref="AF13" r:id="rId11" xr:uid="{3DEB4EA7-DFFF-944D-AF0F-B59660D264E9}"/>
    <hyperlink ref="AK25" r:id="rId12" xr:uid="{772F7DD5-9DDF-0C4D-8341-7208A64E2BF9}"/>
    <hyperlink ref="Z38" r:id="rId13" xr:uid="{1C0C4C11-84E7-0748-A0A7-155534A8E231}"/>
    <hyperlink ref="H23" r:id="rId14" display="https://sosmt.gov/wp-content/uploads/attachments/2012_General_Canvass.pdf?dt=1480457264103&amp;dt=1480523087997&amp;dt=1483636395345&amp;dt=1484090685147&amp;dt=1484090818653&amp;dt=1484091059850&amp;dt=1484092785123&amp;dt=1484668556665&amp;dt=1484676687552&amp;dt=1485286813335&amp;dt=1485286979901&amp;dt=1491412807839&amp;dt=1494348815885&amp;dt=1494348873534&amp;dt=1497553987845&amp;dt=1497555053569&amp;dt=1497555121034&amp;dt=1497555299184&amp;dt=1497892315130&amp;dt=1519325848767" xr:uid="{9D28A030-AF0C-E541-B0EA-0F1AD4C77659}"/>
    <hyperlink ref="H15" r:id="rId15" display="https://www.sos.la.gov/ElectionsAndVoting/Pages/PostElectionStatisticsStatewide.aspx" xr:uid="{105BF8CB-F854-7B45-94B0-88E70A442181}"/>
    <hyperlink ref="H21" r:id="rId16" display="https://www.sos.ms.gov/Elections-Voting/Pages/2015-General-Election.aspx (p.9), " xr:uid="{23E565DB-D868-2E40-864E-8F93991873AC}"/>
    <hyperlink ref="H9" r:id="rId17" display="https://www.sos.state.co.us/pubs/elections/Initiatives/signatureRequirements.html" xr:uid="{623ED698-A302-0244-8BF6-FB6FEBC67534}"/>
    <hyperlink ref="H22" r:id="rId18" display="https://www.census.gov/data/tables/2012/demo/voting-and-registration/p20-568.html" xr:uid="{2F2B4E10-DE8D-124E-AB57-450A6A6F25F6}"/>
    <hyperlink ref="H5" r:id="rId19" xr:uid="{BFCB85EB-90EF-3E4B-9C41-F60F1CA6AFB0}"/>
    <hyperlink ref="H10" r:id="rId20" xr:uid="{6A792FC4-FA7C-8947-8190-1589005D5FD9}"/>
    <hyperlink ref="H34" r:id="rId21" xr:uid="{138B6E02-02FD-A54A-A882-3818D3D10454}"/>
    <hyperlink ref="H28" r:id="rId22" xr:uid="{9BD25D2A-1EC5-7C40-BC54-DEF8F60BB0E0}"/>
    <hyperlink ref="H26" r:id="rId23" xr:uid="{09D20361-9AB3-A345-83CB-78FF84408764}"/>
    <hyperlink ref="N25" r:id="rId24" xr:uid="{FADB038D-B38D-BE44-8B8B-6947915A45D9}"/>
    <hyperlink ref="N5" r:id="rId25" location="Deadlines_for_collection" xr:uid="{B3E2E402-8F33-174C-857C-09CD430F04D5}"/>
    <hyperlink ref="T5" r:id="rId26" location="Deadlines_for_collection" xr:uid="{04CC9820-7E45-F24F-9A4A-66DCBD39D56C}"/>
    <hyperlink ref="Z5" r:id="rId27" xr:uid="{A4379114-D3E9-994F-93DA-1300282BDFC4}"/>
    <hyperlink ref="N18" r:id="rId28" xr:uid="{9DBAF80E-0899-F14C-AF1E-74EE743336A7}"/>
    <hyperlink ref="T18" r:id="rId29" xr:uid="{41CD025B-02DA-0D4A-B987-1EFED6EBDCA3}"/>
    <hyperlink ref="N16" r:id="rId30" xr:uid="{6102EDE8-F3C8-3F4E-820E-0544589A3A2E}"/>
    <hyperlink ref="T16" r:id="rId31" xr:uid="{F09669CB-43CC-6A43-B751-467E80458C91}"/>
    <hyperlink ref="N19" r:id="rId32" xr:uid="{7B56C704-C0B8-9545-839C-4BD09D2A6CBE}"/>
    <hyperlink ref="T19" r:id="rId33" xr:uid="{AEEA0CAE-5C86-694B-9154-5B88445E732A}"/>
    <hyperlink ref="N29" r:id="rId34" xr:uid="{265E10F7-B8BC-8E47-B23B-99D427CD4FE2}"/>
    <hyperlink ref="T29" r:id="rId35" xr:uid="{A0F1C6EE-E22C-E64F-8F0F-6FF0A5C18BD0}"/>
    <hyperlink ref="AF29" r:id="rId36" xr:uid="{771333F5-7228-994A-8D7A-068AE0B3BE0B}"/>
    <hyperlink ref="N34" r:id="rId37" xr:uid="{6EE5D99B-7885-FD45-A63D-480AA9FCFF52}"/>
    <hyperlink ref="T34" r:id="rId38" xr:uid="{3FF3B76F-0ED2-A241-9090-E5F8DE61773D}"/>
    <hyperlink ref="N35" r:id="rId39" xr:uid="{EDDE7379-61BA-E444-A962-D70127748D7F}"/>
    <hyperlink ref="T35" r:id="rId40" xr:uid="{32AFFB2B-807E-BB46-9DD0-E0AFDE05D7C6}"/>
    <hyperlink ref="H24" r:id="rId41" xr:uid="{CC3B2C7E-BF44-194C-A66B-66819D377388}"/>
    <hyperlink ref="H35" r:id="rId42" location="State_Executives" display="https://ballotpedia.org/Washington_elections,_2012#State_Executives" xr:uid="{A2E3E1A0-CED4-FA4D-9404-61D2F2AC3DCE}"/>
    <hyperlink ref="N7" r:id="rId43" location="Deadlines_for_collection" xr:uid="{857A83F0-7310-B045-BF1D-3ECC7262CCD4}"/>
    <hyperlink ref="T7" r:id="rId44" location="Deadlines_for_collection" xr:uid="{678E1821-2D9B-0440-9924-B371DFF72BB2}"/>
    <hyperlink ref="N31" r:id="rId45" location="Deadlines_for_collection" xr:uid="{95BFB6F8-6E61-F648-A18F-FBECD4FA8837}"/>
    <hyperlink ref="T31" r:id="rId46" location="Deadlines_for_collection" xr:uid="{F358764C-F875-8341-841E-8F9DBAE14398}"/>
    <hyperlink ref="T27" r:id="rId47" location="Deadlines_for_collection" xr:uid="{05E37927-1579-F342-BE25-5A28570ACC0E}"/>
    <hyperlink ref="N6" r:id="rId48" xr:uid="{8989984A-84E4-2E49-8D2E-949CCFBDBC22}"/>
    <hyperlink ref="T6" r:id="rId49" xr:uid="{4DCFA34A-7420-3744-A93F-8CB5AD9DDBD5}"/>
    <hyperlink ref="T8" r:id="rId50" xr:uid="{A0E695EE-2787-AB45-8E1B-03AC3A962C2F}"/>
    <hyperlink ref="N8" r:id="rId51" xr:uid="{B7A488D0-B0BC-0F48-BA98-49BF3090420E}"/>
    <hyperlink ref="AF9" r:id="rId52" xr:uid="{9A2BE0B8-A291-CA46-96F9-C8783BC54C9C}"/>
    <hyperlink ref="AG9" r:id="rId53" xr:uid="{48F39131-CC39-0D48-BEDF-0D8151B5888F}"/>
    <hyperlink ref="T9" r:id="rId54" xr:uid="{F5834D43-DE93-8D4A-AEE4-316BF2845F0D}"/>
    <hyperlink ref="N9" r:id="rId55" xr:uid="{5D4AB775-B91C-E344-8E74-80E3836667D3}"/>
    <hyperlink ref="T12" r:id="rId56" xr:uid="{A6607486-D32C-414E-B84C-6907E4A10B78}"/>
    <hyperlink ref="N12" r:id="rId57" xr:uid="{AC38DD58-F43B-534E-B232-B64B32F3F60B}"/>
    <hyperlink ref="T22" r:id="rId58" xr:uid="{F590D171-AABD-1A48-BBA3-5E2EFA60386B}"/>
    <hyperlink ref="N22" r:id="rId59" xr:uid="{DB1AB505-E65A-754D-8916-7F44D06E4176}"/>
    <hyperlink ref="N23" r:id="rId60" xr:uid="{DDA1418D-27E3-254E-A875-CADF7B3B0E36}"/>
    <hyperlink ref="T23" r:id="rId61" location="Section_4" xr:uid="{22185DD3-D671-FF4F-9380-F2FA25BFD5E4}"/>
    <hyperlink ref="AF23" r:id="rId62" xr:uid="{0C1E3810-C65C-ED44-A862-3522952180A9}"/>
    <hyperlink ref="AF28" r:id="rId63" xr:uid="{5E112EF9-5CA2-7D4D-974C-AA9D7B2F05E6}"/>
    <hyperlink ref="T28" r:id="rId64" xr:uid="{09372A0C-CA5A-944B-BE03-01672995F607}"/>
    <hyperlink ref="N28" r:id="rId65" xr:uid="{7D1557BA-BB38-E149-868F-48F959442B12}"/>
    <hyperlink ref="AF30" r:id="rId66" xr:uid="{5D987316-0C5D-7E42-A5CF-47B46D228D5E}"/>
    <hyperlink ref="T30" r:id="rId67" xr:uid="{96714F36-478D-1347-9B9D-6EE1AC81954E}"/>
    <hyperlink ref="N30" r:id="rId68" xr:uid="{DE669638-A303-0742-826E-3AA5F12195B8}"/>
    <hyperlink ref="H33" r:id="rId69" xr:uid="{CB9652FB-EBED-1043-BE43-B9246B6ABE43}"/>
    <hyperlink ref="N33" r:id="rId70" xr:uid="{E4358EC7-A4C4-784B-ADE3-7EA9EDCA6E4E}"/>
    <hyperlink ref="T33" r:id="rId71" xr:uid="{232AE6F5-591B-8E44-A49D-5E6260690E89}"/>
    <hyperlink ref="AF33" r:id="rId72" xr:uid="{90390AE2-A732-4F4A-A9BA-A577B772630E}"/>
    <hyperlink ref="T37" r:id="rId73" xr:uid="{F570C002-294A-1741-A8D6-558191AA2ABB}"/>
    <hyperlink ref="N37" r:id="rId74" xr:uid="{AF936A3D-3F18-AB44-852E-76AF0767BFBC}"/>
    <hyperlink ref="AF24" r:id="rId75" xr:uid="{05C42F8A-A8EC-7143-AC2C-424E63DE914D}"/>
    <hyperlink ref="T24" r:id="rId76" xr:uid="{8096D4A1-64A6-154D-8CD0-585B1CB1CAB6}"/>
    <hyperlink ref="N24" r:id="rId77" xr:uid="{08C7E585-4229-CF4F-AF31-0AA029EDA3AD}"/>
    <hyperlink ref="T25" r:id="rId78" xr:uid="{06E118AF-EE28-1346-B07E-57A34C3CAFAA}"/>
    <hyperlink ref="Z39" r:id="rId79" xr:uid="{38FE2E55-BDA2-5143-97EC-3AE5C0CC7C39}"/>
    <hyperlink ref="T17" r:id="rId80" xr:uid="{734EB53B-D327-A24E-9827-163F9BCE7CEE}"/>
    <hyperlink ref="AF19" r:id="rId81" xr:uid="{1551CB9A-8952-564B-A81F-8EB8D2289850}"/>
    <hyperlink ref="Z28" r:id="rId82" xr:uid="{8CEDDD83-2A8C-9845-8121-1DC649009136}"/>
    <hyperlink ref="H6" r:id="rId83" xr:uid="{724A7FA9-762E-AC46-BD3B-7A72F1C665B9}"/>
  </hyperlink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O75"/>
  <sheetViews>
    <sheetView topLeftCell="A4" workbookViewId="0">
      <selection activeCell="D45" sqref="D45"/>
    </sheetView>
  </sheetViews>
  <sheetFormatPr baseColWidth="10" defaultColWidth="11" defaultRowHeight="16" x14ac:dyDescent="0.2"/>
  <cols>
    <col min="1" max="12" width="11" style="2"/>
    <col min="13" max="13" width="35.83203125" style="2" customWidth="1"/>
    <col min="14" max="14" width="51.83203125" style="2" customWidth="1"/>
    <col min="15" max="16384" width="11" style="2"/>
  </cols>
  <sheetData>
    <row r="4" spans="1:15" s="44" customFormat="1" ht="105" x14ac:dyDescent="0.2">
      <c r="A4" s="41"/>
      <c r="B4" s="42" t="s">
        <v>105</v>
      </c>
      <c r="C4" s="42" t="s">
        <v>106</v>
      </c>
      <c r="D4" s="42" t="s">
        <v>107</v>
      </c>
      <c r="E4" s="42" t="s">
        <v>108</v>
      </c>
      <c r="F4" s="42" t="s">
        <v>109</v>
      </c>
      <c r="G4" s="42" t="s">
        <v>429</v>
      </c>
      <c r="H4" s="42" t="s">
        <v>111</v>
      </c>
      <c r="I4" s="42" t="s">
        <v>112</v>
      </c>
      <c r="J4" s="42" t="s">
        <v>113</v>
      </c>
      <c r="K4" s="42" t="s">
        <v>275</v>
      </c>
      <c r="L4" s="78" t="s">
        <v>283</v>
      </c>
      <c r="M4" s="42" t="s">
        <v>114</v>
      </c>
      <c r="N4" s="43" t="s">
        <v>175</v>
      </c>
    </row>
    <row r="5" spans="1:15" s="32" customFormat="1" ht="16.5" customHeight="1" x14ac:dyDescent="0.2">
      <c r="A5" s="30" t="s">
        <v>20</v>
      </c>
      <c r="B5" s="31">
        <v>2016</v>
      </c>
      <c r="C5" s="32">
        <v>1</v>
      </c>
      <c r="D5" s="73">
        <v>0.49</v>
      </c>
      <c r="E5" s="32">
        <v>0.1</v>
      </c>
      <c r="F5" s="32">
        <f>D5*E5</f>
        <v>4.9000000000000002E-2</v>
      </c>
      <c r="G5" s="32">
        <v>90</v>
      </c>
      <c r="H5" s="32">
        <v>0</v>
      </c>
      <c r="I5" s="32">
        <v>1</v>
      </c>
      <c r="J5" s="32">
        <v>2014</v>
      </c>
      <c r="K5" s="32">
        <v>0.5</v>
      </c>
      <c r="L5" s="72"/>
      <c r="M5" s="36" t="s">
        <v>176</v>
      </c>
      <c r="N5" s="39" t="s">
        <v>115</v>
      </c>
    </row>
    <row r="6" spans="1:15" s="32" customFormat="1" ht="17.25" customHeight="1" x14ac:dyDescent="0.2">
      <c r="A6" s="30" t="s">
        <v>25</v>
      </c>
      <c r="B6" s="31">
        <v>2016</v>
      </c>
      <c r="C6" s="32">
        <v>1</v>
      </c>
      <c r="D6" s="73">
        <v>0.35699999999999998</v>
      </c>
      <c r="E6" s="32">
        <v>0.05</v>
      </c>
      <c r="F6" s="32">
        <f t="shared" ref="F6:F9" si="0">D6*E6</f>
        <v>1.7850000000000001E-2</v>
      </c>
      <c r="G6" s="72">
        <v>90</v>
      </c>
      <c r="H6" s="32">
        <v>0</v>
      </c>
      <c r="I6" s="32">
        <v>1</v>
      </c>
      <c r="J6" s="72">
        <v>1998</v>
      </c>
      <c r="K6" s="32">
        <v>0.5</v>
      </c>
      <c r="L6" s="72"/>
      <c r="M6" s="36" t="s">
        <v>177</v>
      </c>
      <c r="N6" s="39" t="s">
        <v>290</v>
      </c>
    </row>
    <row r="7" spans="1:15" s="32" customFormat="1" ht="14.25" customHeight="1" x14ac:dyDescent="0.2">
      <c r="A7" s="30" t="s">
        <v>28</v>
      </c>
      <c r="B7" s="31">
        <v>2016</v>
      </c>
      <c r="C7" s="32">
        <v>1</v>
      </c>
      <c r="D7" s="73">
        <v>0.36499999999999999</v>
      </c>
      <c r="E7" s="32">
        <v>0.06</v>
      </c>
      <c r="F7" s="32">
        <f t="shared" si="0"/>
        <v>2.1899999999999999E-2</v>
      </c>
      <c r="G7" s="32">
        <v>90</v>
      </c>
      <c r="H7" s="32">
        <v>0</v>
      </c>
      <c r="I7" s="32">
        <v>1</v>
      </c>
      <c r="J7" s="72">
        <v>2004</v>
      </c>
      <c r="K7" s="32">
        <v>0.5</v>
      </c>
      <c r="L7" s="72"/>
      <c r="M7" s="36" t="s">
        <v>178</v>
      </c>
      <c r="N7" s="39" t="s">
        <v>179</v>
      </c>
    </row>
    <row r="8" spans="1:15" s="32" customFormat="1" ht="18" customHeight="1" x14ac:dyDescent="0.2">
      <c r="A8" s="30" t="s">
        <v>30</v>
      </c>
      <c r="B8" s="31">
        <v>2016</v>
      </c>
      <c r="C8" s="32">
        <v>1</v>
      </c>
      <c r="D8" s="73">
        <v>0.308</v>
      </c>
      <c r="E8" s="32">
        <v>0.05</v>
      </c>
      <c r="F8" s="32">
        <f t="shared" si="0"/>
        <v>1.54E-2</v>
      </c>
      <c r="G8" s="32">
        <v>90</v>
      </c>
      <c r="H8" s="32">
        <v>0</v>
      </c>
      <c r="I8" s="32">
        <v>1</v>
      </c>
      <c r="J8" s="72">
        <v>2016</v>
      </c>
      <c r="K8" s="32">
        <v>0.5</v>
      </c>
      <c r="L8" s="72"/>
      <c r="M8" s="36" t="s">
        <v>180</v>
      </c>
      <c r="N8" s="39" t="s">
        <v>116</v>
      </c>
    </row>
    <row r="9" spans="1:15" s="32" customFormat="1" ht="15.75" customHeight="1" x14ac:dyDescent="0.2">
      <c r="A9" s="30" t="s">
        <v>31</v>
      </c>
      <c r="B9" s="31">
        <v>2016</v>
      </c>
      <c r="C9" s="32">
        <v>1</v>
      </c>
      <c r="D9" s="73">
        <v>0.49099999999999999</v>
      </c>
      <c r="E9" s="32">
        <v>0.05</v>
      </c>
      <c r="F9" s="32">
        <f t="shared" si="0"/>
        <v>2.4550000000000002E-2</v>
      </c>
      <c r="G9" s="72">
        <v>90</v>
      </c>
      <c r="H9" s="32">
        <v>0</v>
      </c>
      <c r="I9" s="32">
        <v>1</v>
      </c>
      <c r="J9" s="72">
        <v>1932</v>
      </c>
      <c r="K9" s="32">
        <v>0.5</v>
      </c>
      <c r="L9" s="72"/>
      <c r="M9" s="36" t="s">
        <v>181</v>
      </c>
      <c r="N9" s="39" t="s">
        <v>117</v>
      </c>
    </row>
    <row r="10" spans="1:15" s="32" customFormat="1" x14ac:dyDescent="0.2">
      <c r="A10" s="30" t="s">
        <v>34</v>
      </c>
      <c r="B10" s="31">
        <v>2016</v>
      </c>
      <c r="C10" s="32">
        <v>0</v>
      </c>
      <c r="D10" s="73">
        <v>0.53900000000000003</v>
      </c>
      <c r="E10" s="32">
        <v>-99</v>
      </c>
      <c r="F10" s="32">
        <v>-99</v>
      </c>
      <c r="G10" s="32">
        <v>-99</v>
      </c>
      <c r="H10" s="32">
        <v>-99</v>
      </c>
      <c r="I10" s="32">
        <v>-99</v>
      </c>
      <c r="J10" s="32">
        <v>-99</v>
      </c>
      <c r="K10" s="32">
        <v>-99</v>
      </c>
      <c r="L10" s="72"/>
      <c r="M10" s="32" t="s">
        <v>118</v>
      </c>
      <c r="N10" s="40" t="s">
        <v>119</v>
      </c>
    </row>
    <row r="11" spans="1:15" s="32" customFormat="1" x14ac:dyDescent="0.2">
      <c r="A11" s="30" t="s">
        <v>40</v>
      </c>
      <c r="B11" s="31">
        <v>2016</v>
      </c>
      <c r="C11" s="32">
        <v>0</v>
      </c>
      <c r="D11" s="73">
        <v>0.38600000000000001</v>
      </c>
      <c r="E11" s="32">
        <v>-99</v>
      </c>
      <c r="F11" s="32">
        <v>-99</v>
      </c>
      <c r="G11" s="32">
        <v>-99</v>
      </c>
      <c r="H11" s="32">
        <v>-99</v>
      </c>
      <c r="I11" s="32">
        <v>-99</v>
      </c>
      <c r="J11" s="32">
        <v>-99</v>
      </c>
      <c r="K11" s="32">
        <v>-99</v>
      </c>
      <c r="L11" s="72"/>
      <c r="M11" s="32" t="s">
        <v>120</v>
      </c>
      <c r="N11" s="40" t="s">
        <v>41</v>
      </c>
    </row>
    <row r="12" spans="1:15" s="32" customFormat="1" ht="14.25" customHeight="1" x14ac:dyDescent="0.2">
      <c r="A12" s="30" t="s">
        <v>42</v>
      </c>
      <c r="B12" s="31">
        <v>2016</v>
      </c>
      <c r="C12" s="32">
        <v>1</v>
      </c>
      <c r="D12" s="73">
        <v>0.39100000000000001</v>
      </c>
      <c r="E12" s="32">
        <v>0.06</v>
      </c>
      <c r="F12" s="32">
        <f>D12*E12</f>
        <v>2.3460000000000002E-2</v>
      </c>
      <c r="G12" s="32">
        <v>60</v>
      </c>
      <c r="H12" s="32">
        <v>0</v>
      </c>
      <c r="I12" s="32">
        <v>1</v>
      </c>
      <c r="J12" s="72">
        <v>2006</v>
      </c>
      <c r="K12" s="32">
        <v>0.5</v>
      </c>
      <c r="L12" s="72"/>
      <c r="M12" s="36" t="s">
        <v>182</v>
      </c>
      <c r="N12" s="39" t="s">
        <v>121</v>
      </c>
      <c r="O12" s="40" t="s">
        <v>304</v>
      </c>
    </row>
    <row r="13" spans="1:15" s="32" customFormat="1" x14ac:dyDescent="0.2">
      <c r="A13" s="30" t="s">
        <v>45</v>
      </c>
      <c r="B13" s="31">
        <v>2016</v>
      </c>
      <c r="C13" s="32">
        <v>0</v>
      </c>
      <c r="D13" s="73">
        <v>0.38300000000000001</v>
      </c>
      <c r="E13" s="32">
        <v>-99</v>
      </c>
      <c r="F13" s="32">
        <v>-99</v>
      </c>
      <c r="G13" s="32">
        <v>-99</v>
      </c>
      <c r="H13" s="32">
        <v>-99</v>
      </c>
      <c r="I13" s="32">
        <v>-99</v>
      </c>
      <c r="J13" s="32">
        <v>-99</v>
      </c>
      <c r="K13" s="32">
        <v>-99</v>
      </c>
      <c r="L13" s="72"/>
    </row>
    <row r="14" spans="1:15" s="32" customFormat="1" x14ac:dyDescent="0.2">
      <c r="A14" s="30" t="s">
        <v>49</v>
      </c>
      <c r="B14" s="31">
        <v>2016</v>
      </c>
      <c r="C14" s="32">
        <v>0</v>
      </c>
      <c r="D14" s="73">
        <v>0.45300000000000001</v>
      </c>
      <c r="E14" s="32">
        <v>-99</v>
      </c>
      <c r="F14" s="32">
        <v>-99</v>
      </c>
      <c r="G14" s="32">
        <v>-99</v>
      </c>
      <c r="H14" s="32">
        <v>-99</v>
      </c>
      <c r="I14" s="32">
        <v>-99</v>
      </c>
      <c r="J14" s="32">
        <v>-99</v>
      </c>
      <c r="K14" s="32">
        <v>-99</v>
      </c>
      <c r="L14" s="72"/>
    </row>
    <row r="15" spans="1:15" s="32" customFormat="1" x14ac:dyDescent="0.2">
      <c r="A15" s="30" t="s">
        <v>50</v>
      </c>
      <c r="B15" s="31">
        <v>2016</v>
      </c>
      <c r="C15" s="32">
        <v>0</v>
      </c>
      <c r="D15" s="73">
        <v>0.33700000000000002</v>
      </c>
      <c r="E15" s="32">
        <v>-99</v>
      </c>
      <c r="F15" s="32">
        <v>-99</v>
      </c>
      <c r="G15" s="32">
        <v>-99</v>
      </c>
      <c r="H15" s="32">
        <v>-99</v>
      </c>
      <c r="I15" s="32">
        <v>-99</v>
      </c>
      <c r="J15" s="32">
        <v>-99</v>
      </c>
      <c r="K15" s="32">
        <v>-99</v>
      </c>
      <c r="L15" s="72"/>
    </row>
    <row r="16" spans="1:15" s="32" customFormat="1" ht="18" customHeight="1" x14ac:dyDescent="0.2">
      <c r="A16" s="30" t="s">
        <v>52</v>
      </c>
      <c r="B16" s="31">
        <v>2016</v>
      </c>
      <c r="C16" s="32">
        <v>1</v>
      </c>
      <c r="D16" s="73">
        <v>0.60499999999999998</v>
      </c>
      <c r="E16" s="72">
        <v>0.1</v>
      </c>
      <c r="F16" s="32">
        <f>D16*E16</f>
        <v>6.0499999999999998E-2</v>
      </c>
      <c r="G16" s="32">
        <v>90</v>
      </c>
      <c r="H16" s="32">
        <v>0</v>
      </c>
      <c r="I16" s="32">
        <v>1</v>
      </c>
      <c r="J16" s="32">
        <v>2011</v>
      </c>
      <c r="K16" s="32">
        <v>0.5</v>
      </c>
      <c r="L16" s="72"/>
      <c r="M16" s="36" t="s">
        <v>183</v>
      </c>
      <c r="N16" s="39" t="s">
        <v>122</v>
      </c>
    </row>
    <row r="17" spans="1:15" s="32" customFormat="1" ht="13.5" customHeight="1" x14ac:dyDescent="0.2">
      <c r="A17" s="30" t="s">
        <v>54</v>
      </c>
      <c r="B17" s="31">
        <v>2016</v>
      </c>
      <c r="C17" s="32">
        <v>1</v>
      </c>
      <c r="D17" s="73">
        <v>0.44700000000000001</v>
      </c>
      <c r="E17" s="72">
        <v>0.03</v>
      </c>
      <c r="F17" s="32">
        <f>D17*E17</f>
        <v>1.341E-2</v>
      </c>
      <c r="G17" s="72">
        <v>350</v>
      </c>
      <c r="H17" s="32">
        <v>0</v>
      </c>
      <c r="I17" s="32">
        <v>1</v>
      </c>
      <c r="J17" s="72">
        <v>2012</v>
      </c>
      <c r="K17" s="32">
        <v>0.5</v>
      </c>
      <c r="L17" s="72"/>
      <c r="M17" s="36" t="s">
        <v>184</v>
      </c>
      <c r="N17" s="39" t="s">
        <v>185</v>
      </c>
      <c r="O17" s="40" t="s">
        <v>280</v>
      </c>
    </row>
    <row r="18" spans="1:15" s="32" customFormat="1" ht="15.75" customHeight="1" x14ac:dyDescent="0.2">
      <c r="A18" s="30" t="s">
        <v>55</v>
      </c>
      <c r="B18" s="31">
        <v>2016</v>
      </c>
      <c r="C18" s="32">
        <v>1</v>
      </c>
      <c r="D18" s="73">
        <v>0.42799999999999999</v>
      </c>
      <c r="E18" s="72">
        <v>1.4999999999999999E-2</v>
      </c>
      <c r="F18" s="32">
        <f t="shared" ref="F18:F19" si="1">D18*E18</f>
        <v>6.4199999999999995E-3</v>
      </c>
      <c r="G18" s="32">
        <v>90</v>
      </c>
      <c r="H18" s="32">
        <v>0</v>
      </c>
      <c r="I18" s="32">
        <v>1</v>
      </c>
      <c r="J18" s="72">
        <v>1998</v>
      </c>
      <c r="K18" s="32">
        <v>0.5</v>
      </c>
      <c r="L18" s="72"/>
      <c r="M18" s="36" t="s">
        <v>186</v>
      </c>
      <c r="N18" s="39" t="s">
        <v>123</v>
      </c>
    </row>
    <row r="19" spans="1:15" s="32" customFormat="1" ht="16.5" customHeight="1" x14ac:dyDescent="0.2">
      <c r="A19" s="30" t="s">
        <v>58</v>
      </c>
      <c r="B19" s="31">
        <v>2016</v>
      </c>
      <c r="C19" s="32">
        <v>1</v>
      </c>
      <c r="D19" s="73">
        <v>0.45100000000000001</v>
      </c>
      <c r="E19" s="32">
        <v>0.05</v>
      </c>
      <c r="F19" s="32">
        <f t="shared" si="1"/>
        <v>2.2550000000000001E-2</v>
      </c>
      <c r="G19" s="32">
        <v>90</v>
      </c>
      <c r="H19" s="32">
        <v>0</v>
      </c>
      <c r="I19" s="32">
        <v>1</v>
      </c>
      <c r="J19" s="72">
        <v>2014</v>
      </c>
      <c r="K19" s="32">
        <v>0.5</v>
      </c>
      <c r="L19" s="72"/>
      <c r="M19" s="36" t="s">
        <v>187</v>
      </c>
      <c r="N19" s="39" t="s">
        <v>124</v>
      </c>
    </row>
    <row r="20" spans="1:15" s="32" customFormat="1" x14ac:dyDescent="0.2">
      <c r="A20" s="30" t="s">
        <v>60</v>
      </c>
      <c r="B20" s="31">
        <v>2016</v>
      </c>
      <c r="C20" s="32">
        <v>0</v>
      </c>
      <c r="D20" s="73">
        <v>0.499</v>
      </c>
      <c r="E20" s="32">
        <v>-99</v>
      </c>
      <c r="F20" s="32">
        <v>-99</v>
      </c>
      <c r="G20" s="32">
        <v>-99</v>
      </c>
      <c r="H20" s="32">
        <v>-99</v>
      </c>
      <c r="I20" s="32">
        <v>-99</v>
      </c>
      <c r="J20" s="32">
        <v>-99</v>
      </c>
      <c r="K20" s="32">
        <v>-99</v>
      </c>
      <c r="L20" s="72"/>
    </row>
    <row r="21" spans="1:15" s="32" customFormat="1" x14ac:dyDescent="0.2">
      <c r="A21" s="30" t="s">
        <v>62</v>
      </c>
      <c r="B21" s="31">
        <v>2016</v>
      </c>
      <c r="C21" s="32">
        <v>0</v>
      </c>
      <c r="D21" s="73">
        <v>0.32700000000000001</v>
      </c>
      <c r="E21" s="32">
        <v>-99</v>
      </c>
      <c r="F21" s="32">
        <v>-99</v>
      </c>
      <c r="G21" s="32">
        <v>-99</v>
      </c>
      <c r="H21" s="32">
        <v>-99</v>
      </c>
      <c r="I21" s="32">
        <v>-99</v>
      </c>
      <c r="J21" s="32">
        <v>-99</v>
      </c>
      <c r="K21" s="32">
        <v>-99</v>
      </c>
      <c r="L21" s="72"/>
    </row>
    <row r="22" spans="1:15" s="32" customFormat="1" ht="14.25" customHeight="1" x14ac:dyDescent="0.2">
      <c r="A22" s="30" t="s">
        <v>65</v>
      </c>
      <c r="B22" s="31">
        <v>2016</v>
      </c>
      <c r="C22" s="32">
        <v>1</v>
      </c>
      <c r="D22" s="73">
        <v>0.60299999999999998</v>
      </c>
      <c r="E22" s="32">
        <v>0.05</v>
      </c>
      <c r="F22" s="32">
        <f>E22*D22</f>
        <v>3.015E-2</v>
      </c>
      <c r="G22" s="32">
        <v>90</v>
      </c>
      <c r="H22" s="32">
        <v>0</v>
      </c>
      <c r="I22" s="32">
        <v>1</v>
      </c>
      <c r="J22" s="32">
        <v>1982</v>
      </c>
      <c r="K22" s="32">
        <v>0.5</v>
      </c>
      <c r="L22" s="72"/>
      <c r="M22" s="36" t="s">
        <v>188</v>
      </c>
      <c r="N22" s="40" t="s">
        <v>199</v>
      </c>
    </row>
    <row r="23" spans="1:15" s="32" customFormat="1" x14ac:dyDescent="0.2">
      <c r="A23" s="30" t="s">
        <v>69</v>
      </c>
      <c r="B23" s="31">
        <v>2016</v>
      </c>
      <c r="C23" s="32">
        <v>1</v>
      </c>
      <c r="D23" s="73">
        <v>0.63</v>
      </c>
      <c r="E23" s="32">
        <v>0.05</v>
      </c>
      <c r="F23" s="32">
        <f>E23*D23</f>
        <v>3.15E-2</v>
      </c>
      <c r="G23" s="72">
        <v>180</v>
      </c>
      <c r="H23" s="32">
        <v>0</v>
      </c>
      <c r="I23" s="32">
        <v>1</v>
      </c>
      <c r="J23" s="32">
        <v>2012</v>
      </c>
      <c r="K23" s="32">
        <v>0.5</v>
      </c>
      <c r="L23" s="72"/>
      <c r="M23" s="32" t="s">
        <v>70</v>
      </c>
      <c r="N23" s="40" t="s">
        <v>189</v>
      </c>
    </row>
    <row r="24" spans="1:15" s="32" customFormat="1" ht="19.5" customHeight="1" x14ac:dyDescent="0.2">
      <c r="A24" s="30" t="s">
        <v>72</v>
      </c>
      <c r="B24" s="31">
        <v>2016</v>
      </c>
      <c r="C24" s="32">
        <v>1</v>
      </c>
      <c r="D24" s="73">
        <v>0.71699999999999997</v>
      </c>
      <c r="E24" s="72">
        <v>0.05</v>
      </c>
      <c r="F24" s="32">
        <f>E24*D24</f>
        <v>3.585E-2</v>
      </c>
      <c r="G24" s="32">
        <v>90</v>
      </c>
      <c r="H24" s="32">
        <v>0</v>
      </c>
      <c r="I24" s="32">
        <v>1</v>
      </c>
      <c r="J24" s="32">
        <v>2016</v>
      </c>
      <c r="K24" s="32">
        <v>0.5</v>
      </c>
      <c r="L24" s="72" t="s">
        <v>325</v>
      </c>
      <c r="M24" s="36" t="s">
        <v>190</v>
      </c>
      <c r="N24" s="40" t="s">
        <v>191</v>
      </c>
      <c r="O24" s="72" t="s">
        <v>324</v>
      </c>
    </row>
    <row r="25" spans="1:15" s="32" customFormat="1" x14ac:dyDescent="0.2">
      <c r="A25" s="30" t="s">
        <v>73</v>
      </c>
      <c r="B25" s="31">
        <v>2016</v>
      </c>
      <c r="C25" s="32">
        <v>1</v>
      </c>
      <c r="D25" s="73">
        <v>0.32600000000000001</v>
      </c>
      <c r="E25" s="32">
        <v>0.1</v>
      </c>
      <c r="F25" s="32">
        <f>E25*D25</f>
        <v>3.2600000000000004E-2</v>
      </c>
      <c r="G25" s="32">
        <v>365</v>
      </c>
      <c r="H25" s="32">
        <v>0</v>
      </c>
      <c r="I25" s="32">
        <v>1</v>
      </c>
      <c r="J25" s="72">
        <v>1990</v>
      </c>
      <c r="K25" s="32">
        <v>0.5</v>
      </c>
      <c r="L25" s="72"/>
      <c r="M25" s="32" t="s">
        <v>192</v>
      </c>
      <c r="N25" s="40" t="s">
        <v>125</v>
      </c>
    </row>
    <row r="26" spans="1:15" s="32" customFormat="1" x14ac:dyDescent="0.2">
      <c r="A26" s="30" t="s">
        <v>77</v>
      </c>
      <c r="B26" s="31">
        <v>2016</v>
      </c>
      <c r="C26" s="32">
        <v>0</v>
      </c>
      <c r="D26" s="73">
        <v>0.60699999999999998</v>
      </c>
      <c r="E26" s="32">
        <v>-99</v>
      </c>
      <c r="F26" s="32">
        <v>-99</v>
      </c>
      <c r="G26" s="32">
        <v>-99</v>
      </c>
      <c r="H26" s="32">
        <v>-99</v>
      </c>
      <c r="I26" s="32">
        <v>-99</v>
      </c>
      <c r="J26" s="32">
        <v>-99</v>
      </c>
      <c r="K26" s="32">
        <v>-99</v>
      </c>
      <c r="L26" s="72"/>
    </row>
    <row r="27" spans="1:15" s="32" customFormat="1" x14ac:dyDescent="0.2">
      <c r="A27" s="30" t="s">
        <v>79</v>
      </c>
      <c r="B27" s="31">
        <v>2016</v>
      </c>
      <c r="C27" s="32">
        <v>1</v>
      </c>
      <c r="D27" s="73">
        <v>0.42099999999999999</v>
      </c>
      <c r="E27" s="32">
        <v>0.1</v>
      </c>
      <c r="F27" s="32">
        <f>E27*D27</f>
        <v>4.2099999999999999E-2</v>
      </c>
      <c r="G27" s="72">
        <v>510</v>
      </c>
      <c r="H27" s="32">
        <v>0</v>
      </c>
      <c r="I27" s="32">
        <v>1</v>
      </c>
      <c r="J27" s="72">
        <v>1964</v>
      </c>
      <c r="K27" s="32">
        <v>0.5</v>
      </c>
      <c r="L27" s="72" t="s">
        <v>284</v>
      </c>
      <c r="M27" s="32" t="s">
        <v>126</v>
      </c>
      <c r="N27" s="72" t="s">
        <v>285</v>
      </c>
    </row>
    <row r="28" spans="1:15" s="32" customFormat="1" x14ac:dyDescent="0.2">
      <c r="A28" s="30" t="s">
        <v>81</v>
      </c>
      <c r="B28" s="31">
        <v>2016</v>
      </c>
      <c r="C28" s="32">
        <v>1</v>
      </c>
      <c r="D28" s="73">
        <v>1</v>
      </c>
      <c r="E28" s="32">
        <v>0.02</v>
      </c>
      <c r="F28" s="32">
        <f>E28*D28</f>
        <v>0.02</v>
      </c>
      <c r="G28" s="32">
        <v>90</v>
      </c>
      <c r="H28" s="32">
        <v>0</v>
      </c>
      <c r="I28" s="32">
        <v>1</v>
      </c>
      <c r="J28" s="72">
        <v>2016</v>
      </c>
      <c r="K28" s="32">
        <v>0.5</v>
      </c>
      <c r="L28" s="72"/>
      <c r="M28" s="32" t="s">
        <v>127</v>
      </c>
      <c r="N28" s="40" t="s">
        <v>128</v>
      </c>
    </row>
    <row r="29" spans="1:15" s="32" customFormat="1" ht="18" customHeight="1" x14ac:dyDescent="0.2">
      <c r="A29" s="30" t="s">
        <v>82</v>
      </c>
      <c r="B29" s="31">
        <v>2016</v>
      </c>
      <c r="C29" s="32">
        <v>1</v>
      </c>
      <c r="D29" s="73">
        <v>0.38500000000000001</v>
      </c>
      <c r="E29" s="32">
        <v>0.06</v>
      </c>
      <c r="F29" s="32">
        <f>E29*D29</f>
        <v>2.3099999999999999E-2</v>
      </c>
      <c r="G29" s="32">
        <v>90</v>
      </c>
      <c r="H29" s="32">
        <v>0</v>
      </c>
      <c r="I29" s="32">
        <v>1</v>
      </c>
      <c r="J29" s="72">
        <v>2011</v>
      </c>
      <c r="K29" s="32">
        <v>0.5</v>
      </c>
      <c r="L29" s="72"/>
      <c r="M29" s="36" t="s">
        <v>193</v>
      </c>
      <c r="N29" s="40" t="s">
        <v>129</v>
      </c>
    </row>
    <row r="30" spans="1:15" s="32" customFormat="1" x14ac:dyDescent="0.2">
      <c r="A30" s="30" t="s">
        <v>87</v>
      </c>
      <c r="B30" s="31">
        <v>2016</v>
      </c>
      <c r="C30" s="32">
        <v>1</v>
      </c>
      <c r="D30" s="73">
        <v>0.32300000000000001</v>
      </c>
      <c r="E30" s="32">
        <v>0.05</v>
      </c>
      <c r="F30" s="32">
        <f t="shared" ref="F30:F31" si="2">E30*D30</f>
        <v>1.6150000000000001E-2</v>
      </c>
      <c r="G30" s="32">
        <v>90</v>
      </c>
      <c r="H30" s="32">
        <v>0</v>
      </c>
      <c r="I30" s="32">
        <v>1</v>
      </c>
      <c r="J30" s="32">
        <v>1970</v>
      </c>
      <c r="K30" s="32">
        <v>0.5</v>
      </c>
      <c r="L30" s="72"/>
      <c r="M30" s="32" t="s">
        <v>130</v>
      </c>
      <c r="N30" s="40" t="s">
        <v>131</v>
      </c>
    </row>
    <row r="31" spans="1:15" s="32" customFormat="1" ht="15.75" customHeight="1" x14ac:dyDescent="0.2">
      <c r="A31" s="30" t="s">
        <v>89</v>
      </c>
      <c r="B31" s="31">
        <v>2016</v>
      </c>
      <c r="C31" s="32">
        <v>1</v>
      </c>
      <c r="D31" s="73">
        <v>0.51800000000000002</v>
      </c>
      <c r="E31" s="32">
        <v>0.04</v>
      </c>
      <c r="F31" s="32">
        <f t="shared" si="2"/>
        <v>2.0720000000000002E-2</v>
      </c>
      <c r="G31" s="32">
        <v>90</v>
      </c>
      <c r="H31" s="32">
        <v>0</v>
      </c>
      <c r="I31" s="32">
        <v>1</v>
      </c>
      <c r="J31" s="32">
        <v>2014</v>
      </c>
      <c r="K31" s="32">
        <v>0.5</v>
      </c>
      <c r="L31" s="72"/>
      <c r="M31" s="36" t="s">
        <v>194</v>
      </c>
      <c r="N31" s="40" t="s">
        <v>132</v>
      </c>
    </row>
    <row r="32" spans="1:15" s="32" customFormat="1" ht="21" customHeight="1" x14ac:dyDescent="0.2">
      <c r="A32" s="30" t="s">
        <v>93</v>
      </c>
      <c r="B32" s="31">
        <v>2016</v>
      </c>
      <c r="C32" s="32">
        <v>0</v>
      </c>
      <c r="D32" s="73">
        <v>0.40400000000000003</v>
      </c>
      <c r="E32" s="32">
        <v>-99</v>
      </c>
      <c r="F32" s="32">
        <v>-99</v>
      </c>
      <c r="G32" s="32">
        <v>-99</v>
      </c>
      <c r="H32" s="32">
        <v>-99</v>
      </c>
      <c r="I32" s="32">
        <v>-99</v>
      </c>
      <c r="J32" s="32">
        <v>-99</v>
      </c>
      <c r="K32" s="32">
        <v>-99</v>
      </c>
      <c r="L32" s="72"/>
    </row>
    <row r="33" spans="1:15" s="32" customFormat="1" ht="15.75" customHeight="1" x14ac:dyDescent="0.2">
      <c r="A33" s="30" t="s">
        <v>95</v>
      </c>
      <c r="B33" s="31">
        <v>2016</v>
      </c>
      <c r="C33" s="32">
        <v>1</v>
      </c>
      <c r="D33" s="73">
        <v>0.437</v>
      </c>
      <c r="E33" s="32">
        <v>0.05</v>
      </c>
      <c r="F33" s="32">
        <f>E33*D33</f>
        <v>2.1850000000000001E-2</v>
      </c>
      <c r="G33" s="32">
        <v>90</v>
      </c>
      <c r="H33" s="32">
        <v>0</v>
      </c>
      <c r="I33" s="32">
        <v>1</v>
      </c>
      <c r="J33" s="32">
        <v>2016</v>
      </c>
      <c r="K33" s="32">
        <v>0.5</v>
      </c>
      <c r="L33" s="72"/>
      <c r="M33" s="36" t="s">
        <v>195</v>
      </c>
      <c r="N33" s="60" t="s">
        <v>133</v>
      </c>
    </row>
    <row r="34" spans="1:15" s="32" customFormat="1" ht="21.75" customHeight="1" x14ac:dyDescent="0.2">
      <c r="A34" s="30" t="s">
        <v>96</v>
      </c>
      <c r="B34" s="31">
        <v>2016</v>
      </c>
      <c r="C34" s="32">
        <v>1</v>
      </c>
      <c r="D34" s="73">
        <v>0.53300000000000003</v>
      </c>
      <c r="E34" s="72">
        <v>0.08</v>
      </c>
      <c r="F34" s="32">
        <f>E34*D34</f>
        <v>4.2640000000000004E-2</v>
      </c>
      <c r="G34" s="32">
        <v>40</v>
      </c>
      <c r="H34" s="32">
        <v>0</v>
      </c>
      <c r="I34" s="32">
        <v>1</v>
      </c>
      <c r="J34" s="72">
        <v>2007</v>
      </c>
      <c r="K34" s="32">
        <v>0.5</v>
      </c>
      <c r="L34" s="72"/>
      <c r="M34" s="32" t="s">
        <v>134</v>
      </c>
      <c r="N34" s="40" t="s">
        <v>196</v>
      </c>
    </row>
    <row r="35" spans="1:15" s="26" customFormat="1" ht="17.25" customHeight="1" x14ac:dyDescent="0.2">
      <c r="A35" s="24" t="s">
        <v>97</v>
      </c>
      <c r="B35" s="25">
        <v>2016</v>
      </c>
      <c r="C35" s="26">
        <v>1</v>
      </c>
      <c r="D35" s="73">
        <v>0.58899999999999997</v>
      </c>
      <c r="E35" s="26">
        <v>0.04</v>
      </c>
      <c r="F35" s="26">
        <f>E35*D35</f>
        <v>2.3559999999999998E-2</v>
      </c>
      <c r="G35" s="26">
        <v>90</v>
      </c>
      <c r="H35" s="26">
        <v>0</v>
      </c>
      <c r="I35" s="26">
        <v>1</v>
      </c>
      <c r="J35" s="26">
        <v>2012</v>
      </c>
      <c r="K35" s="26">
        <v>0.5</v>
      </c>
      <c r="L35" s="72" t="s">
        <v>286</v>
      </c>
      <c r="M35" s="61" t="s">
        <v>279</v>
      </c>
      <c r="N35" s="62" t="s">
        <v>135</v>
      </c>
      <c r="O35" s="72" t="s">
        <v>288</v>
      </c>
    </row>
    <row r="36" spans="1:15" s="32" customFormat="1" x14ac:dyDescent="0.2">
      <c r="A36" s="30" t="s">
        <v>99</v>
      </c>
      <c r="B36" s="31">
        <v>2016</v>
      </c>
      <c r="C36" s="32">
        <v>0</v>
      </c>
      <c r="D36" s="73">
        <v>0.53800000000000003</v>
      </c>
      <c r="E36" s="32">
        <v>-99</v>
      </c>
      <c r="F36" s="32">
        <v>-99</v>
      </c>
      <c r="G36" s="32">
        <v>-99</v>
      </c>
      <c r="H36" s="32">
        <v>-99</v>
      </c>
      <c r="I36" s="32">
        <v>-99</v>
      </c>
      <c r="J36" s="32">
        <v>-99</v>
      </c>
      <c r="K36" s="32">
        <v>-99</v>
      </c>
      <c r="L36" s="72"/>
      <c r="M36" s="32" t="s">
        <v>197</v>
      </c>
      <c r="N36" s="40" t="s">
        <v>136</v>
      </c>
    </row>
    <row r="37" spans="1:15" s="32" customFormat="1" ht="15" customHeight="1" x14ac:dyDescent="0.2">
      <c r="A37" s="30" t="s">
        <v>101</v>
      </c>
      <c r="B37" s="31">
        <v>2016</v>
      </c>
      <c r="C37" s="32">
        <v>1</v>
      </c>
      <c r="D37" s="73">
        <v>0.39100000000000001</v>
      </c>
      <c r="E37" s="32">
        <v>0.15</v>
      </c>
      <c r="F37" s="32">
        <f>D37*E37</f>
        <v>5.8650000000000001E-2</v>
      </c>
      <c r="G37" s="32">
        <v>90</v>
      </c>
      <c r="H37" s="32">
        <v>0</v>
      </c>
      <c r="I37" s="32">
        <v>1</v>
      </c>
      <c r="J37" s="72">
        <v>1996</v>
      </c>
      <c r="K37" s="32">
        <v>0.5</v>
      </c>
      <c r="L37" s="72" t="s">
        <v>332</v>
      </c>
      <c r="M37" s="36" t="s">
        <v>198</v>
      </c>
      <c r="N37" s="39" t="s">
        <v>137</v>
      </c>
      <c r="O37" s="85" t="s">
        <v>333</v>
      </c>
    </row>
    <row r="38" spans="1:15" x14ac:dyDescent="0.2">
      <c r="D38" s="23" t="s">
        <v>309</v>
      </c>
      <c r="J38" s="72" t="s">
        <v>280</v>
      </c>
    </row>
    <row r="40" spans="1:15" x14ac:dyDescent="0.2">
      <c r="B40"/>
    </row>
    <row r="41" spans="1:15" x14ac:dyDescent="0.2">
      <c r="B41"/>
    </row>
    <row r="42" spans="1:15" x14ac:dyDescent="0.2">
      <c r="B42"/>
      <c r="D42"/>
      <c r="E42"/>
      <c r="F42"/>
      <c r="G42"/>
      <c r="H42"/>
    </row>
    <row r="43" spans="1:15" x14ac:dyDescent="0.2">
      <c r="B43"/>
      <c r="D43"/>
      <c r="E43"/>
      <c r="F43"/>
      <c r="G43"/>
      <c r="H43"/>
    </row>
    <row r="44" spans="1:15" x14ac:dyDescent="0.2">
      <c r="B44"/>
      <c r="D44"/>
      <c r="E44"/>
      <c r="F44"/>
      <c r="G44"/>
      <c r="H44"/>
    </row>
    <row r="45" spans="1:15" x14ac:dyDescent="0.2">
      <c r="B45"/>
      <c r="D45"/>
      <c r="E45"/>
      <c r="F45"/>
      <c r="G45"/>
      <c r="H45"/>
    </row>
    <row r="46" spans="1:15" x14ac:dyDescent="0.2">
      <c r="B46"/>
      <c r="D46"/>
      <c r="E46"/>
      <c r="F46"/>
      <c r="G46"/>
      <c r="H46"/>
    </row>
    <row r="47" spans="1:15" x14ac:dyDescent="0.2">
      <c r="B47"/>
      <c r="D47"/>
      <c r="E47"/>
      <c r="F47"/>
      <c r="G47"/>
      <c r="H47"/>
    </row>
    <row r="48" spans="1:15" x14ac:dyDescent="0.2">
      <c r="B48"/>
      <c r="D48"/>
      <c r="E48"/>
      <c r="F48"/>
      <c r="G48"/>
      <c r="H48"/>
    </row>
    <row r="49" spans="2:8" x14ac:dyDescent="0.2">
      <c r="B49"/>
      <c r="D49"/>
      <c r="E49"/>
      <c r="F49"/>
      <c r="G49"/>
      <c r="H49"/>
    </row>
    <row r="50" spans="2:8" x14ac:dyDescent="0.2">
      <c r="B50"/>
      <c r="D50"/>
      <c r="E50"/>
      <c r="F50"/>
      <c r="G50"/>
      <c r="H50"/>
    </row>
    <row r="51" spans="2:8" x14ac:dyDescent="0.2">
      <c r="B51"/>
      <c r="D51"/>
      <c r="E51"/>
      <c r="F51"/>
      <c r="G51"/>
      <c r="H51"/>
    </row>
    <row r="52" spans="2:8" x14ac:dyDescent="0.2">
      <c r="B52"/>
      <c r="D52"/>
      <c r="E52"/>
      <c r="F52"/>
      <c r="G52"/>
      <c r="H52"/>
    </row>
    <row r="53" spans="2:8" x14ac:dyDescent="0.2">
      <c r="B53"/>
      <c r="D53"/>
      <c r="E53"/>
      <c r="F53"/>
      <c r="G53"/>
      <c r="H53"/>
    </row>
    <row r="54" spans="2:8" x14ac:dyDescent="0.2">
      <c r="B54"/>
      <c r="D54"/>
      <c r="E54"/>
      <c r="F54"/>
      <c r="G54"/>
      <c r="H54"/>
    </row>
    <row r="55" spans="2:8" x14ac:dyDescent="0.2">
      <c r="B55"/>
      <c r="D55"/>
      <c r="E55"/>
      <c r="F55"/>
      <c r="G55"/>
      <c r="H55"/>
    </row>
    <row r="56" spans="2:8" x14ac:dyDescent="0.2">
      <c r="B56"/>
      <c r="D56"/>
      <c r="E56"/>
      <c r="F56"/>
      <c r="G56"/>
      <c r="H56"/>
    </row>
    <row r="57" spans="2:8" x14ac:dyDescent="0.2">
      <c r="B57"/>
      <c r="D57"/>
      <c r="E57"/>
      <c r="F57"/>
      <c r="G57"/>
      <c r="H57"/>
    </row>
    <row r="58" spans="2:8" x14ac:dyDescent="0.2">
      <c r="B58"/>
      <c r="D58"/>
      <c r="E58"/>
      <c r="F58"/>
      <c r="G58"/>
      <c r="H58"/>
    </row>
    <row r="59" spans="2:8" x14ac:dyDescent="0.2">
      <c r="B59"/>
      <c r="D59"/>
      <c r="E59"/>
      <c r="F59"/>
      <c r="G59"/>
      <c r="H59"/>
    </row>
    <row r="60" spans="2:8" x14ac:dyDescent="0.2">
      <c r="B60"/>
      <c r="D60"/>
      <c r="E60"/>
      <c r="F60"/>
      <c r="G60"/>
      <c r="H60"/>
    </row>
    <row r="61" spans="2:8" x14ac:dyDescent="0.2">
      <c r="B61"/>
      <c r="D61"/>
      <c r="E61"/>
      <c r="F61"/>
      <c r="G61"/>
      <c r="H61"/>
    </row>
    <row r="62" spans="2:8" x14ac:dyDescent="0.2">
      <c r="B62"/>
      <c r="D62"/>
      <c r="E62"/>
      <c r="F62"/>
      <c r="G62"/>
      <c r="H62"/>
    </row>
    <row r="63" spans="2:8" x14ac:dyDescent="0.2">
      <c r="B63"/>
      <c r="D63"/>
      <c r="E63"/>
      <c r="F63"/>
      <c r="G63"/>
      <c r="H63"/>
    </row>
    <row r="64" spans="2:8" x14ac:dyDescent="0.2">
      <c r="B64"/>
      <c r="D64"/>
      <c r="E64"/>
      <c r="F64"/>
      <c r="G64"/>
      <c r="H64"/>
    </row>
    <row r="65" spans="2:8" x14ac:dyDescent="0.2">
      <c r="B65"/>
      <c r="D65"/>
      <c r="E65"/>
      <c r="F65"/>
      <c r="G65"/>
      <c r="H65"/>
    </row>
    <row r="66" spans="2:8" x14ac:dyDescent="0.2">
      <c r="B66"/>
      <c r="D66"/>
      <c r="E66"/>
      <c r="F66"/>
      <c r="G66"/>
      <c r="H66"/>
    </row>
    <row r="67" spans="2:8" x14ac:dyDescent="0.2">
      <c r="B67"/>
      <c r="D67"/>
      <c r="E67"/>
      <c r="F67"/>
      <c r="G67"/>
      <c r="H67"/>
    </row>
    <row r="68" spans="2:8" x14ac:dyDescent="0.2">
      <c r="B68"/>
      <c r="D68"/>
      <c r="E68"/>
      <c r="F68"/>
      <c r="G68"/>
      <c r="H68"/>
    </row>
    <row r="69" spans="2:8" x14ac:dyDescent="0.2">
      <c r="B69"/>
      <c r="D69"/>
      <c r="E69"/>
      <c r="F69"/>
      <c r="G69"/>
      <c r="H69"/>
    </row>
    <row r="70" spans="2:8" x14ac:dyDescent="0.2">
      <c r="B70"/>
      <c r="D70"/>
      <c r="E70"/>
      <c r="F70"/>
      <c r="G70"/>
      <c r="H70"/>
    </row>
    <row r="71" spans="2:8" x14ac:dyDescent="0.2">
      <c r="B71"/>
      <c r="D71"/>
      <c r="E71"/>
      <c r="F71"/>
      <c r="G71"/>
      <c r="H71"/>
    </row>
    <row r="72" spans="2:8" x14ac:dyDescent="0.2">
      <c r="B72"/>
      <c r="D72"/>
      <c r="E72"/>
      <c r="F72"/>
      <c r="G72"/>
      <c r="H72"/>
    </row>
    <row r="73" spans="2:8" x14ac:dyDescent="0.2">
      <c r="D73"/>
      <c r="E73"/>
      <c r="F73"/>
      <c r="G73"/>
      <c r="H73"/>
    </row>
    <row r="74" spans="2:8" x14ac:dyDescent="0.2">
      <c r="D74"/>
      <c r="E74"/>
      <c r="F74"/>
      <c r="G74"/>
      <c r="H74"/>
    </row>
    <row r="75" spans="2:8" x14ac:dyDescent="0.2">
      <c r="D75"/>
      <c r="E75"/>
      <c r="F75"/>
      <c r="G75"/>
      <c r="H75"/>
    </row>
  </sheetData>
  <hyperlinks>
    <hyperlink ref="N5" r:id="rId1" xr:uid="{00000000-0004-0000-0100-000000000000}"/>
    <hyperlink ref="N9" r:id="rId2" xr:uid="{00000000-0004-0000-0100-000001000000}"/>
    <hyperlink ref="N10" r:id="rId3" xr:uid="{00000000-0004-0000-0100-000002000000}"/>
    <hyperlink ref="N11" r:id="rId4" xr:uid="{00000000-0004-0000-0100-000003000000}"/>
    <hyperlink ref="N37" r:id="rId5" xr:uid="{00000000-0004-0000-0100-000004000000}"/>
    <hyperlink ref="N36" r:id="rId6" xr:uid="{00000000-0004-0000-0100-000005000000}"/>
    <hyperlink ref="N35" r:id="rId7" xr:uid="{00000000-0004-0000-0100-000006000000}"/>
    <hyperlink ref="N33" r:id="rId8" xr:uid="{00000000-0004-0000-0100-000007000000}"/>
    <hyperlink ref="N31" r:id="rId9" xr:uid="{00000000-0004-0000-0100-000008000000}"/>
    <hyperlink ref="N30" r:id="rId10" xr:uid="{00000000-0004-0000-0100-000009000000}"/>
    <hyperlink ref="N6" r:id="rId11" display="https://ballotpedia.org/Laws_governing_the_initiative_process_in_Arizona_x000d_https://ballotpedia.org/Arizona_Election_Law_Referendum_(2014)" xr:uid="{00000000-0004-0000-0100-00000A000000}"/>
    <hyperlink ref="N7" r:id="rId12" display="http://www.sos.arkansas.gov/elections/Documents/Initiatives%20and%20Referenda/2015-16%20IR%20Handbook.pdf_x000a_https://ballotpedia.org/Laws_governing_the_initiative_process_in_Arkansas_x000a_https://ballotpedia.org/Arkansas_Local_Government_Anti-Discrimination_Protections_Referendum_(2016)" xr:uid="{00000000-0004-0000-0100-00000B000000}"/>
    <hyperlink ref="N8" r:id="rId13" location="Supermajority_requirements_x000a_https://ballotpedia.org/California_Proposition_67,_Plastic_Bag_Ban_Veto_Referendum_(2016" xr:uid="{00000000-0004-0000-0100-00000C000000}"/>
    <hyperlink ref="N12" r:id="rId14" xr:uid="{00000000-0004-0000-0100-00000D000000}"/>
    <hyperlink ref="N16" r:id="rId15" xr:uid="{00000000-0004-0000-0100-00000E000000}"/>
    <hyperlink ref="N17" r:id="rId16" display="https://ballotpedia.org/Maryland_2014_ballot_measures_x000d_https://ballotpedia.org/Maryland_Gender_Identity_Discrimination_Referendum_(2014)" xr:uid="{00000000-0004-0000-0100-00000F000000}"/>
    <hyperlink ref="N18" r:id="rId17" xr:uid="{00000000-0004-0000-0100-000010000000}"/>
    <hyperlink ref="N19" r:id="rId18" xr:uid="{00000000-0004-0000-0100-000011000000}"/>
    <hyperlink ref="N23" r:id="rId19" display="https://ballotpedia.org/Montana_Eminent_Domain_Bill_Referendum_(2012)" xr:uid="{00000000-0004-0000-0100-000012000000}"/>
    <hyperlink ref="N24" r:id="rId20" display="https://ballotpedia.org/Nebraska_Death_Penalty_Repeal,_Referendum_426_(2016)" xr:uid="{00000000-0004-0000-0100-000013000000}"/>
    <hyperlink ref="N25" r:id="rId21" xr:uid="{00000000-0004-0000-0100-000014000000}"/>
    <hyperlink ref="N28" r:id="rId22" xr:uid="{00000000-0004-0000-0100-000015000000}"/>
    <hyperlink ref="N29" r:id="rId23" xr:uid="{00000000-0004-0000-0100-000016000000}"/>
    <hyperlink ref="N34" r:id="rId24" display="https://ballotpedia.org/Utah_Electronic_Signature_Ban_Referendum_(2012)" xr:uid="{00000000-0004-0000-0100-000017000000}"/>
    <hyperlink ref="N22" r:id="rId25" xr:uid="{A18002D6-36F9-114F-A758-77443B04D4D8}"/>
    <hyperlink ref="O17" r:id="rId26" location="List_by_state" xr:uid="{B5C738E1-5039-8943-8A92-23CBBEFEC558}"/>
    <hyperlink ref="J38" r:id="rId27" location="List_by_state" xr:uid="{3BACA9FB-BC66-6A4A-8CEE-5EA42EA187CC}"/>
    <hyperlink ref="N27" r:id="rId28" display="https://ballotpedia.org/Laws_governing_the_referendum_process_in_New_Mexico" xr:uid="{01C8D0A9-A045-534F-8D6B-7A08B3F3939C}"/>
    <hyperlink ref="O35" r:id="rId29" location="Supermajority_requirements" xr:uid="{676D0FB3-EE64-FF44-9EAA-BDCF4C0B2176}"/>
    <hyperlink ref="O12" r:id="rId30" xr:uid="{B9436EDE-D3C8-6546-8324-F9E689257908}"/>
    <hyperlink ref="D38" r:id="rId31" location="General_election_2" xr:uid="{7E046727-E38E-DD44-8820-78D81817CE41}"/>
    <hyperlink ref="O24" r:id="rId32" xr:uid="{67B02CAF-F3C7-B040-AD41-55CBDEDCC510}"/>
    <hyperlink ref="O37" r:id="rId33" xr:uid="{04E0E029-BE73-C349-8D14-2F8CD6200AE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R65"/>
  <sheetViews>
    <sheetView topLeftCell="A3" zoomScale="112" workbookViewId="0">
      <selection activeCell="L10" sqref="L10"/>
    </sheetView>
  </sheetViews>
  <sheetFormatPr baseColWidth="10" defaultRowHeight="16" x14ac:dyDescent="0.2"/>
  <cols>
    <col min="1" max="1" width="13.1640625" style="64" customWidth="1"/>
    <col min="2" max="2" width="10.83203125" style="64"/>
    <col min="3" max="3" width="14.5" style="64" customWidth="1"/>
    <col min="4" max="6" width="10.83203125" style="64"/>
    <col min="7" max="7" width="10.83203125" style="70" customWidth="1"/>
    <col min="8" max="12" width="10.83203125" style="64" customWidth="1"/>
    <col min="13" max="13" width="32.6640625" style="64" customWidth="1"/>
    <col min="14" max="16" width="10.83203125" style="64" customWidth="1"/>
    <col min="17" max="16384" width="10.83203125" style="64"/>
  </cols>
  <sheetData>
    <row r="3" spans="1:18" ht="68" x14ac:dyDescent="0.2">
      <c r="A3" s="65"/>
      <c r="B3" s="65" t="s">
        <v>200</v>
      </c>
      <c r="C3" s="65" t="s">
        <v>202</v>
      </c>
      <c r="D3" t="s">
        <v>266</v>
      </c>
      <c r="E3" s="65" t="s">
        <v>267</v>
      </c>
      <c r="F3" s="65" t="s">
        <v>268</v>
      </c>
      <c r="G3" s="68" t="s">
        <v>269</v>
      </c>
      <c r="H3" s="65" t="s">
        <v>270</v>
      </c>
      <c r="I3" s="65" t="s">
        <v>271</v>
      </c>
      <c r="J3" s="65" t="s">
        <v>273</v>
      </c>
      <c r="K3" s="65" t="s">
        <v>272</v>
      </c>
      <c r="L3" s="65" t="s">
        <v>265</v>
      </c>
      <c r="M3" s="87" t="s">
        <v>342</v>
      </c>
      <c r="N3" s="65"/>
    </row>
    <row r="4" spans="1:18" s="67" customFormat="1" x14ac:dyDescent="0.2">
      <c r="A4" s="66" t="s">
        <v>20</v>
      </c>
      <c r="B4" s="67">
        <v>1</v>
      </c>
      <c r="C4" s="83">
        <v>580</v>
      </c>
      <c r="D4" s="83">
        <v>0.54500000000000004</v>
      </c>
      <c r="E4" s="67">
        <v>0.25</v>
      </c>
      <c r="G4" s="69">
        <f>IF(E4=0,F4,D4*E4)</f>
        <v>0.13625000000000001</v>
      </c>
      <c r="H4" s="67">
        <v>0</v>
      </c>
      <c r="I4" s="67">
        <v>1</v>
      </c>
      <c r="J4" s="67">
        <v>1900</v>
      </c>
      <c r="K4" s="67">
        <v>0.5</v>
      </c>
      <c r="M4" s="83" t="s">
        <v>339</v>
      </c>
      <c r="N4" t="s">
        <v>20</v>
      </c>
      <c r="O4" t="s">
        <v>204</v>
      </c>
      <c r="P4" t="s">
        <v>259</v>
      </c>
      <c r="Q4" t="s">
        <v>205</v>
      </c>
      <c r="R4" t="s">
        <v>206</v>
      </c>
    </row>
    <row r="5" spans="1:18" s="67" customFormat="1" x14ac:dyDescent="0.2">
      <c r="A5" s="66" t="s">
        <v>25</v>
      </c>
      <c r="B5" s="67">
        <v>1</v>
      </c>
      <c r="C5">
        <v>120</v>
      </c>
      <c r="D5" s="83">
        <v>0.34100000000000003</v>
      </c>
      <c r="E5" s="67">
        <v>0.25</v>
      </c>
      <c r="G5" s="69">
        <f t="shared" ref="G5:G22" si="0">IF(E5=0,F5,D5*E5)</f>
        <v>8.5250000000000006E-2</v>
      </c>
      <c r="H5" s="67">
        <v>0</v>
      </c>
      <c r="I5" s="67">
        <v>1</v>
      </c>
      <c r="J5">
        <v>2011</v>
      </c>
      <c r="K5" s="67">
        <v>0.5</v>
      </c>
      <c r="M5" s="83"/>
      <c r="N5" t="s">
        <v>25</v>
      </c>
      <c r="O5" t="s">
        <v>207</v>
      </c>
      <c r="P5" t="s">
        <v>208</v>
      </c>
      <c r="Q5" t="s">
        <v>205</v>
      </c>
    </row>
    <row r="6" spans="1:18" s="67" customFormat="1" x14ac:dyDescent="0.2">
      <c r="A6" s="66" t="s">
        <v>30</v>
      </c>
      <c r="B6" s="67">
        <v>1</v>
      </c>
      <c r="C6">
        <v>160</v>
      </c>
      <c r="D6" s="83">
        <v>0.308</v>
      </c>
      <c r="E6">
        <v>0.12</v>
      </c>
      <c r="G6" s="69">
        <f t="shared" si="0"/>
        <v>3.696E-2</v>
      </c>
      <c r="H6" s="67">
        <v>0</v>
      </c>
      <c r="I6" s="67">
        <v>1</v>
      </c>
      <c r="J6" s="67">
        <v>2003</v>
      </c>
      <c r="K6" s="67">
        <v>0.5</v>
      </c>
      <c r="M6" s="83"/>
      <c r="N6" t="s">
        <v>30</v>
      </c>
      <c r="O6" t="s">
        <v>210</v>
      </c>
      <c r="P6" t="s">
        <v>211</v>
      </c>
      <c r="Q6" t="s">
        <v>258</v>
      </c>
    </row>
    <row r="7" spans="1:18" s="67" customFormat="1" x14ac:dyDescent="0.2">
      <c r="A7" s="66" t="s">
        <v>31</v>
      </c>
      <c r="B7" s="67">
        <v>1</v>
      </c>
      <c r="C7">
        <v>60</v>
      </c>
      <c r="D7" s="72">
        <v>0.54500000000000004</v>
      </c>
      <c r="E7" s="67">
        <v>0.25</v>
      </c>
      <c r="F7" s="64"/>
      <c r="G7" s="69">
        <f t="shared" si="0"/>
        <v>0.13625000000000001</v>
      </c>
      <c r="H7" s="67">
        <v>0</v>
      </c>
      <c r="I7" s="67">
        <v>1</v>
      </c>
      <c r="J7">
        <v>2013</v>
      </c>
      <c r="K7" s="67">
        <v>0.5</v>
      </c>
      <c r="M7" s="83"/>
      <c r="N7" t="s">
        <v>31</v>
      </c>
      <c r="O7" t="s">
        <v>213</v>
      </c>
      <c r="P7" t="s">
        <v>214</v>
      </c>
      <c r="Q7" t="s">
        <v>205</v>
      </c>
    </row>
    <row r="8" spans="1:18" s="67" customFormat="1" x14ac:dyDescent="0.2">
      <c r="A8" s="66" t="s">
        <v>40</v>
      </c>
      <c r="B8" s="67">
        <v>1</v>
      </c>
      <c r="C8">
        <v>90</v>
      </c>
      <c r="D8" s="72">
        <v>0.38500000000000001</v>
      </c>
      <c r="E8">
        <v>0</v>
      </c>
      <c r="F8" s="67">
        <v>0.15</v>
      </c>
      <c r="G8" s="69">
        <f t="shared" si="0"/>
        <v>0.15</v>
      </c>
      <c r="H8" s="67">
        <v>0</v>
      </c>
      <c r="I8" s="67">
        <v>1</v>
      </c>
      <c r="J8" s="67">
        <v>1900</v>
      </c>
      <c r="K8" s="67">
        <v>0.5</v>
      </c>
      <c r="M8" s="83"/>
      <c r="N8" t="s">
        <v>40</v>
      </c>
      <c r="O8" t="s">
        <v>216</v>
      </c>
      <c r="P8" t="s">
        <v>217</v>
      </c>
      <c r="Q8" t="s">
        <v>253</v>
      </c>
    </row>
    <row r="9" spans="1:18" s="67" customFormat="1" x14ac:dyDescent="0.2">
      <c r="A9" s="66" t="s">
        <v>42</v>
      </c>
      <c r="B9" s="67">
        <v>1</v>
      </c>
      <c r="C9">
        <v>60</v>
      </c>
      <c r="D9" s="72">
        <v>0.56799999999999995</v>
      </c>
      <c r="E9" s="67">
        <v>0.2</v>
      </c>
      <c r="F9" s="64"/>
      <c r="G9" s="69">
        <f t="shared" si="0"/>
        <v>0.11359999999999999</v>
      </c>
      <c r="H9" s="67">
        <v>0</v>
      </c>
      <c r="I9" s="67">
        <v>1</v>
      </c>
      <c r="J9" s="83">
        <v>1971</v>
      </c>
      <c r="K9" s="67">
        <v>0.5</v>
      </c>
      <c r="M9" s="83" t="s">
        <v>339</v>
      </c>
      <c r="N9" t="s">
        <v>42</v>
      </c>
      <c r="O9" t="s">
        <v>219</v>
      </c>
      <c r="P9" t="s">
        <v>220</v>
      </c>
      <c r="Q9" t="s">
        <v>221</v>
      </c>
    </row>
    <row r="10" spans="1:18" s="67" customFormat="1" x14ac:dyDescent="0.2">
      <c r="A10" s="66" t="s">
        <v>45</v>
      </c>
      <c r="B10" s="67">
        <v>1</v>
      </c>
      <c r="C10">
        <v>150</v>
      </c>
      <c r="D10" s="72">
        <v>0.40899999999999997</v>
      </c>
      <c r="E10" s="83">
        <v>0</v>
      </c>
      <c r="F10" s="83">
        <v>0.15</v>
      </c>
      <c r="G10" s="69">
        <f t="shared" si="0"/>
        <v>0.15</v>
      </c>
      <c r="H10" s="67">
        <v>0</v>
      </c>
      <c r="I10" s="67">
        <v>1</v>
      </c>
      <c r="J10" s="67">
        <v>1900</v>
      </c>
      <c r="K10" s="67">
        <v>0.5</v>
      </c>
      <c r="L10" s="83" t="s">
        <v>440</v>
      </c>
      <c r="M10" s="83" t="s">
        <v>340</v>
      </c>
      <c r="N10" t="s">
        <v>45</v>
      </c>
      <c r="O10" t="s">
        <v>222</v>
      </c>
      <c r="P10" t="s">
        <v>206</v>
      </c>
      <c r="Q10" t="s">
        <v>260</v>
      </c>
    </row>
    <row r="11" spans="1:18" s="67" customFormat="1" x14ac:dyDescent="0.2">
      <c r="A11" s="66" t="s">
        <v>49</v>
      </c>
      <c r="B11" s="67">
        <v>1</v>
      </c>
      <c r="C11">
        <v>90</v>
      </c>
      <c r="D11" s="72">
        <v>0.434</v>
      </c>
      <c r="E11" s="67">
        <v>0.4</v>
      </c>
      <c r="F11" s="64"/>
      <c r="G11" s="69">
        <f t="shared" si="0"/>
        <v>0.1736</v>
      </c>
      <c r="H11" s="67">
        <v>0</v>
      </c>
      <c r="I11" s="67">
        <v>1</v>
      </c>
      <c r="J11" s="67">
        <v>1900</v>
      </c>
      <c r="K11" s="67">
        <v>0.5</v>
      </c>
      <c r="M11" s="83" t="s">
        <v>339</v>
      </c>
      <c r="N11" t="s">
        <v>49</v>
      </c>
      <c r="O11" t="s">
        <v>224</v>
      </c>
      <c r="P11" t="s">
        <v>225</v>
      </c>
      <c r="Q11" t="s">
        <v>226</v>
      </c>
    </row>
    <row r="12" spans="1:18" s="67" customFormat="1" x14ac:dyDescent="0.2">
      <c r="A12" s="66" t="s">
        <v>50</v>
      </c>
      <c r="B12" s="67">
        <v>1</v>
      </c>
      <c r="C12">
        <v>180</v>
      </c>
      <c r="D12" s="72">
        <v>0.69499999999999995</v>
      </c>
      <c r="E12" s="67">
        <v>0.3</v>
      </c>
      <c r="F12" s="64"/>
      <c r="G12" s="69">
        <f t="shared" si="0"/>
        <v>0.20849999999999999</v>
      </c>
      <c r="H12" s="67">
        <v>0</v>
      </c>
      <c r="I12" s="67">
        <v>1</v>
      </c>
      <c r="J12" s="67">
        <v>1900</v>
      </c>
      <c r="K12" s="67">
        <v>0.5</v>
      </c>
      <c r="M12" s="83" t="s">
        <v>339</v>
      </c>
      <c r="N12" t="s">
        <v>50</v>
      </c>
      <c r="O12" t="s">
        <v>227</v>
      </c>
      <c r="P12" t="s">
        <v>228</v>
      </c>
      <c r="Q12" t="s">
        <v>229</v>
      </c>
    </row>
    <row r="13" spans="1:18" s="67" customFormat="1" x14ac:dyDescent="0.2">
      <c r="A13" s="66" t="s">
        <v>58</v>
      </c>
      <c r="B13" s="67">
        <v>1</v>
      </c>
      <c r="C13" s="72">
        <v>60</v>
      </c>
      <c r="D13" s="72">
        <v>0.432</v>
      </c>
      <c r="E13" s="67">
        <v>0.25</v>
      </c>
      <c r="F13" s="64"/>
      <c r="G13" s="69">
        <f t="shared" si="0"/>
        <v>0.108</v>
      </c>
      <c r="H13" s="67">
        <v>0</v>
      </c>
      <c r="I13" s="67">
        <v>1</v>
      </c>
      <c r="J13">
        <v>2011</v>
      </c>
      <c r="K13" s="67">
        <v>0.5</v>
      </c>
      <c r="M13" s="83" t="s">
        <v>339</v>
      </c>
      <c r="N13" t="s">
        <v>58</v>
      </c>
      <c r="O13" t="s">
        <v>231</v>
      </c>
      <c r="P13" t="s">
        <v>232</v>
      </c>
      <c r="Q13" t="s">
        <v>205</v>
      </c>
    </row>
    <row r="14" spans="1:18" s="67" customFormat="1" x14ac:dyDescent="0.2">
      <c r="A14" s="66" t="s">
        <v>60</v>
      </c>
      <c r="B14" s="67">
        <v>1</v>
      </c>
      <c r="C14">
        <v>90</v>
      </c>
      <c r="D14" s="72">
        <v>0.505</v>
      </c>
      <c r="E14" s="67">
        <v>0.25</v>
      </c>
      <c r="F14" s="64"/>
      <c r="G14" s="69">
        <f t="shared" si="0"/>
        <v>0.12625</v>
      </c>
      <c r="H14" s="67">
        <v>0</v>
      </c>
      <c r="I14" s="67">
        <v>1</v>
      </c>
      <c r="J14" s="67">
        <v>1900</v>
      </c>
      <c r="K14" s="67">
        <v>0.5</v>
      </c>
      <c r="M14" s="83"/>
      <c r="N14" t="s">
        <v>60</v>
      </c>
      <c r="O14" t="s">
        <v>233</v>
      </c>
      <c r="P14" t="s">
        <v>234</v>
      </c>
      <c r="Q14" t="s">
        <v>205</v>
      </c>
    </row>
    <row r="15" spans="1:18" s="67" customFormat="1" x14ac:dyDescent="0.2">
      <c r="A15" s="66" t="s">
        <v>69</v>
      </c>
      <c r="B15" s="67">
        <v>1</v>
      </c>
      <c r="C15">
        <v>90</v>
      </c>
      <c r="D15" s="72">
        <v>0.63</v>
      </c>
      <c r="E15">
        <v>0</v>
      </c>
      <c r="F15" s="67">
        <v>0.1</v>
      </c>
      <c r="G15" s="69">
        <f t="shared" si="0"/>
        <v>0.1</v>
      </c>
      <c r="H15" s="67">
        <v>0</v>
      </c>
      <c r="I15" s="67">
        <v>1</v>
      </c>
      <c r="J15" s="67">
        <v>1900</v>
      </c>
      <c r="K15" s="67">
        <v>0.5</v>
      </c>
      <c r="M15" s="83"/>
      <c r="N15" t="s">
        <v>69</v>
      </c>
      <c r="O15" t="s">
        <v>206</v>
      </c>
      <c r="P15" t="s">
        <v>235</v>
      </c>
      <c r="Q15" t="s">
        <v>254</v>
      </c>
    </row>
    <row r="16" spans="1:18" s="67" customFormat="1" x14ac:dyDescent="0.2">
      <c r="A16" s="66" t="s">
        <v>73</v>
      </c>
      <c r="B16" s="67">
        <v>1</v>
      </c>
      <c r="C16" s="72">
        <v>90</v>
      </c>
      <c r="D16" s="72">
        <v>0.28999999999999998</v>
      </c>
      <c r="E16" s="67">
        <v>0.25</v>
      </c>
      <c r="F16" s="64"/>
      <c r="G16" s="69">
        <f t="shared" si="0"/>
        <v>7.2499999999999995E-2</v>
      </c>
      <c r="H16" s="67">
        <v>0</v>
      </c>
      <c r="I16" s="67">
        <v>1</v>
      </c>
      <c r="J16" s="67">
        <v>1900</v>
      </c>
      <c r="K16" s="67">
        <v>0.5</v>
      </c>
      <c r="M16" s="83"/>
      <c r="N16" t="s">
        <v>73</v>
      </c>
      <c r="O16" t="s">
        <v>237</v>
      </c>
      <c r="P16" t="s">
        <v>261</v>
      </c>
      <c r="Q16" t="s">
        <v>205</v>
      </c>
    </row>
    <row r="17" spans="1:17" s="67" customFormat="1" x14ac:dyDescent="0.2">
      <c r="A17" s="66" t="s">
        <v>77</v>
      </c>
      <c r="B17" s="67">
        <v>1</v>
      </c>
      <c r="C17">
        <v>320</v>
      </c>
      <c r="D17" s="72">
        <v>0.60699999999999998</v>
      </c>
      <c r="E17" s="67">
        <v>0</v>
      </c>
      <c r="F17" s="64">
        <v>0.25</v>
      </c>
      <c r="G17" s="69">
        <f t="shared" si="0"/>
        <v>0.25</v>
      </c>
      <c r="H17" s="67">
        <v>0</v>
      </c>
      <c r="I17" s="67">
        <v>1</v>
      </c>
      <c r="J17" s="67">
        <v>1900</v>
      </c>
      <c r="K17" s="67">
        <v>0.5</v>
      </c>
      <c r="M17" s="83"/>
      <c r="N17" t="s">
        <v>77</v>
      </c>
      <c r="O17" t="s">
        <v>238</v>
      </c>
      <c r="P17" t="s">
        <v>239</v>
      </c>
      <c r="Q17" t="s">
        <v>240</v>
      </c>
    </row>
    <row r="18" spans="1:17" s="67" customFormat="1" x14ac:dyDescent="0.2">
      <c r="A18" s="66" t="s">
        <v>81</v>
      </c>
      <c r="B18" s="67">
        <v>1</v>
      </c>
      <c r="C18">
        <v>365</v>
      </c>
      <c r="D18" s="72">
        <v>0.60099999999999998</v>
      </c>
      <c r="E18" s="64">
        <v>0.25</v>
      </c>
      <c r="F18" s="64"/>
      <c r="G18" s="69">
        <f t="shared" si="0"/>
        <v>0.15024999999999999</v>
      </c>
      <c r="H18" s="67">
        <v>0</v>
      </c>
      <c r="I18" s="67">
        <v>1</v>
      </c>
      <c r="J18" s="67">
        <v>1900</v>
      </c>
      <c r="K18" s="67">
        <v>0.5</v>
      </c>
      <c r="M18" s="83"/>
      <c r="N18" t="s">
        <v>81</v>
      </c>
      <c r="O18" t="s">
        <v>262</v>
      </c>
      <c r="P18" t="s">
        <v>263</v>
      </c>
      <c r="Q18" t="s">
        <v>205</v>
      </c>
    </row>
    <row r="19" spans="1:17" s="67" customFormat="1" x14ac:dyDescent="0.2">
      <c r="A19" s="66" t="s">
        <v>89</v>
      </c>
      <c r="B19" s="67">
        <v>1</v>
      </c>
      <c r="C19">
        <v>90</v>
      </c>
      <c r="D19" s="64">
        <v>0.53500000000000003</v>
      </c>
      <c r="E19" s="72">
        <v>0</v>
      </c>
      <c r="F19" s="72">
        <v>0.15</v>
      </c>
      <c r="G19" s="69">
        <f t="shared" si="0"/>
        <v>0.15</v>
      </c>
      <c r="H19" s="67">
        <v>0</v>
      </c>
      <c r="I19" s="67">
        <v>1</v>
      </c>
      <c r="J19" s="83">
        <v>1988</v>
      </c>
      <c r="K19" s="67">
        <v>0.5</v>
      </c>
      <c r="M19" s="83"/>
      <c r="N19" t="s">
        <v>89</v>
      </c>
      <c r="O19" t="s">
        <v>241</v>
      </c>
      <c r="P19" t="s">
        <v>264</v>
      </c>
      <c r="Q19" t="s">
        <v>242</v>
      </c>
    </row>
    <row r="20" spans="1:17" s="67" customFormat="1" x14ac:dyDescent="0.2">
      <c r="A20" s="66" t="s">
        <v>93</v>
      </c>
      <c r="B20" s="67">
        <v>1</v>
      </c>
      <c r="C20">
        <v>90</v>
      </c>
      <c r="D20" s="72">
        <v>0.42199999999999999</v>
      </c>
      <c r="E20" s="64">
        <v>0.15</v>
      </c>
      <c r="F20" s="64"/>
      <c r="G20" s="69">
        <f t="shared" si="0"/>
        <v>6.3299999999999995E-2</v>
      </c>
      <c r="H20" s="67">
        <v>0</v>
      </c>
      <c r="I20" s="67">
        <v>1</v>
      </c>
      <c r="J20" s="67">
        <v>1900</v>
      </c>
      <c r="K20" s="67">
        <v>0.5</v>
      </c>
      <c r="M20" s="83" t="s">
        <v>341</v>
      </c>
      <c r="N20" t="s">
        <v>93</v>
      </c>
      <c r="O20" t="s">
        <v>243</v>
      </c>
      <c r="P20" t="s">
        <v>206</v>
      </c>
      <c r="Q20" t="s">
        <v>244</v>
      </c>
    </row>
    <row r="21" spans="1:17" s="67" customFormat="1" x14ac:dyDescent="0.2">
      <c r="A21" s="66" t="s">
        <v>97</v>
      </c>
      <c r="B21" s="67">
        <v>1</v>
      </c>
      <c r="C21">
        <v>270</v>
      </c>
      <c r="D21" s="72">
        <v>0.58899999999999997</v>
      </c>
      <c r="E21" s="64">
        <v>0.25</v>
      </c>
      <c r="F21" s="64"/>
      <c r="G21" s="69">
        <f t="shared" si="0"/>
        <v>0.14724999999999999</v>
      </c>
      <c r="H21" s="67">
        <v>0</v>
      </c>
      <c r="I21" s="67">
        <v>1</v>
      </c>
      <c r="J21" s="83">
        <v>1981</v>
      </c>
      <c r="K21" s="67">
        <v>0.5</v>
      </c>
      <c r="M21" s="83" t="s">
        <v>339</v>
      </c>
      <c r="N21" t="s">
        <v>97</v>
      </c>
      <c r="O21" t="s">
        <v>248</v>
      </c>
      <c r="P21" t="s">
        <v>249</v>
      </c>
      <c r="Q21" t="s">
        <v>256</v>
      </c>
    </row>
    <row r="22" spans="1:17" s="67" customFormat="1" x14ac:dyDescent="0.2">
      <c r="A22" s="66" t="s">
        <v>99</v>
      </c>
      <c r="B22" s="67">
        <v>1</v>
      </c>
      <c r="C22">
        <v>60</v>
      </c>
      <c r="D22" s="72">
        <v>0.56499999999999995</v>
      </c>
      <c r="E22" s="64">
        <v>0.25</v>
      </c>
      <c r="F22" s="64"/>
      <c r="G22" s="69">
        <f t="shared" si="0"/>
        <v>0.14124999999999999</v>
      </c>
      <c r="H22" s="67">
        <v>0</v>
      </c>
      <c r="I22" s="67">
        <v>1</v>
      </c>
      <c r="J22">
        <v>2012</v>
      </c>
      <c r="K22" s="67">
        <v>0.5</v>
      </c>
      <c r="M22" s="83"/>
      <c r="N22" t="s">
        <v>99</v>
      </c>
      <c r="O22" t="s">
        <v>250</v>
      </c>
      <c r="P22" t="s">
        <v>251</v>
      </c>
      <c r="Q22" t="s">
        <v>252</v>
      </c>
    </row>
    <row r="23" spans="1:17" s="67" customFormat="1" x14ac:dyDescent="0.2">
      <c r="D23" s="67" t="s">
        <v>439</v>
      </c>
      <c r="G23" s="69"/>
      <c r="M23"/>
    </row>
    <row r="24" spans="1:17" s="67" customFormat="1" x14ac:dyDescent="0.2">
      <c r="A24" s="67" t="s">
        <v>201</v>
      </c>
      <c r="D24" s="67" t="s">
        <v>430</v>
      </c>
      <c r="G24" s="69"/>
      <c r="J24" s="86" t="s">
        <v>338</v>
      </c>
      <c r="M24" s="86" t="s">
        <v>338</v>
      </c>
    </row>
    <row r="25" spans="1:17" s="67" customFormat="1" x14ac:dyDescent="0.2">
      <c r="A25" s="67" t="s">
        <v>203</v>
      </c>
      <c r="D25" s="67" t="s">
        <v>431</v>
      </c>
      <c r="G25" s="69"/>
    </row>
    <row r="26" spans="1:17" s="67" customFormat="1" x14ac:dyDescent="0.2">
      <c r="A26" s="67" t="s">
        <v>274</v>
      </c>
      <c r="D26" s="67" t="s">
        <v>432</v>
      </c>
      <c r="G26" s="69"/>
    </row>
    <row r="27" spans="1:17" s="67" customFormat="1" x14ac:dyDescent="0.2">
      <c r="D27" s="67" t="s">
        <v>433</v>
      </c>
      <c r="G27" s="69"/>
      <c r="K27"/>
      <c r="L27"/>
    </row>
    <row r="28" spans="1:17" x14ac:dyDescent="0.2">
      <c r="D28" t="s">
        <v>282</v>
      </c>
      <c r="E28"/>
      <c r="F28"/>
      <c r="G28"/>
      <c r="H28"/>
      <c r="K28"/>
      <c r="L28"/>
    </row>
    <row r="29" spans="1:17" x14ac:dyDescent="0.2">
      <c r="D29" s="103" t="s">
        <v>438</v>
      </c>
      <c r="E29"/>
      <c r="F29"/>
      <c r="G29"/>
      <c r="H29"/>
      <c r="K29"/>
      <c r="L29"/>
    </row>
    <row r="30" spans="1:17" x14ac:dyDescent="0.2">
      <c r="D30" s="103" t="s">
        <v>434</v>
      </c>
      <c r="E30"/>
      <c r="F30"/>
      <c r="G30"/>
      <c r="H30"/>
      <c r="K30"/>
      <c r="L30"/>
    </row>
    <row r="31" spans="1:17" x14ac:dyDescent="0.2">
      <c r="D31" s="67" t="s">
        <v>435</v>
      </c>
      <c r="E31"/>
      <c r="F31"/>
      <c r="G31"/>
      <c r="H31"/>
      <c r="K31"/>
      <c r="L31"/>
    </row>
    <row r="32" spans="1:17" x14ac:dyDescent="0.2">
      <c r="B32"/>
      <c r="C32"/>
      <c r="D32" s="67" t="s">
        <v>436</v>
      </c>
      <c r="E32"/>
      <c r="F32"/>
      <c r="G32"/>
      <c r="H32"/>
      <c r="K32"/>
      <c r="L32"/>
    </row>
    <row r="33" spans="2:12" x14ac:dyDescent="0.2">
      <c r="D33" s="67" t="s">
        <v>437</v>
      </c>
      <c r="E33"/>
      <c r="F33" t="s">
        <v>384</v>
      </c>
      <c r="G33"/>
      <c r="H33"/>
      <c r="K33"/>
      <c r="L33"/>
    </row>
    <row r="34" spans="2:12" x14ac:dyDescent="0.2">
      <c r="C34"/>
      <c r="D34"/>
      <c r="E34"/>
      <c r="F34"/>
      <c r="G34"/>
      <c r="H34"/>
      <c r="K34"/>
      <c r="L34"/>
    </row>
    <row r="35" spans="2:12" x14ac:dyDescent="0.2">
      <c r="D35"/>
      <c r="E35"/>
      <c r="F35"/>
      <c r="G35"/>
      <c r="H35"/>
      <c r="K35"/>
      <c r="L35"/>
    </row>
    <row r="36" spans="2:12" x14ac:dyDescent="0.2">
      <c r="D36"/>
      <c r="E36"/>
      <c r="F36"/>
      <c r="G36"/>
      <c r="H36"/>
      <c r="K36"/>
      <c r="L36"/>
    </row>
    <row r="37" spans="2:12" x14ac:dyDescent="0.2">
      <c r="B37"/>
      <c r="C37"/>
      <c r="D37"/>
      <c r="E37"/>
      <c r="F37"/>
      <c r="G37"/>
      <c r="H37"/>
      <c r="K37"/>
      <c r="L37"/>
    </row>
    <row r="38" spans="2:12" x14ac:dyDescent="0.2">
      <c r="D38"/>
      <c r="E38"/>
      <c r="F38"/>
      <c r="G38"/>
      <c r="H38"/>
      <c r="K38"/>
      <c r="L38"/>
    </row>
    <row r="39" spans="2:12" x14ac:dyDescent="0.2">
      <c r="D39"/>
      <c r="E39"/>
      <c r="F39"/>
      <c r="G39"/>
      <c r="H39"/>
      <c r="K39"/>
      <c r="L39"/>
    </row>
    <row r="40" spans="2:12" x14ac:dyDescent="0.2">
      <c r="D40"/>
      <c r="E40"/>
      <c r="F40"/>
      <c r="G40"/>
      <c r="H40"/>
      <c r="K40"/>
      <c r="L40"/>
    </row>
    <row r="41" spans="2:12" x14ac:dyDescent="0.2">
      <c r="D41"/>
      <c r="E41"/>
      <c r="F41"/>
      <c r="G41"/>
      <c r="H41"/>
      <c r="K41"/>
      <c r="L41"/>
    </row>
    <row r="42" spans="2:12" x14ac:dyDescent="0.2">
      <c r="D42"/>
      <c r="E42"/>
      <c r="F42"/>
      <c r="G42"/>
      <c r="H42"/>
      <c r="K42"/>
      <c r="L42"/>
    </row>
    <row r="43" spans="2:12" x14ac:dyDescent="0.2">
      <c r="D43"/>
      <c r="E43"/>
      <c r="F43"/>
      <c r="G43"/>
      <c r="H43"/>
      <c r="K43"/>
      <c r="L43"/>
    </row>
    <row r="44" spans="2:12" x14ac:dyDescent="0.2">
      <c r="D44"/>
      <c r="E44"/>
      <c r="F44"/>
      <c r="G44"/>
      <c r="H44"/>
      <c r="K44"/>
      <c r="L44"/>
    </row>
    <row r="45" spans="2:12" x14ac:dyDescent="0.2">
      <c r="D45"/>
      <c r="E45"/>
      <c r="F45"/>
      <c r="G45"/>
      <c r="H45"/>
      <c r="K45"/>
      <c r="L45"/>
    </row>
    <row r="46" spans="2:12" x14ac:dyDescent="0.2">
      <c r="D46"/>
      <c r="E46"/>
      <c r="F46"/>
      <c r="G46"/>
      <c r="H46"/>
      <c r="K46"/>
      <c r="L46"/>
    </row>
    <row r="47" spans="2:12" x14ac:dyDescent="0.2">
      <c r="D47"/>
      <c r="E47"/>
      <c r="F47"/>
      <c r="G47"/>
      <c r="H47"/>
      <c r="K47"/>
      <c r="L47"/>
    </row>
    <row r="48" spans="2:12" x14ac:dyDescent="0.2">
      <c r="D48"/>
      <c r="E48"/>
      <c r="F48"/>
      <c r="G48"/>
      <c r="H48"/>
      <c r="K48"/>
      <c r="L48"/>
    </row>
    <row r="49" spans="2:12" x14ac:dyDescent="0.2">
      <c r="D49"/>
      <c r="E49"/>
      <c r="F49"/>
      <c r="G49"/>
      <c r="H49"/>
      <c r="K49"/>
      <c r="L49"/>
    </row>
    <row r="50" spans="2:12" x14ac:dyDescent="0.2">
      <c r="D50"/>
      <c r="E50"/>
      <c r="F50"/>
      <c r="G50"/>
      <c r="H50"/>
      <c r="K50"/>
      <c r="L50"/>
    </row>
    <row r="51" spans="2:12" x14ac:dyDescent="0.2">
      <c r="D51"/>
      <c r="E51"/>
      <c r="F51"/>
      <c r="G51"/>
      <c r="H51"/>
      <c r="K51"/>
      <c r="L51"/>
    </row>
    <row r="52" spans="2:12" x14ac:dyDescent="0.2">
      <c r="D52"/>
      <c r="E52"/>
      <c r="F52"/>
      <c r="G52"/>
      <c r="H52"/>
      <c r="K52"/>
      <c r="L52"/>
    </row>
    <row r="53" spans="2:12" x14ac:dyDescent="0.2">
      <c r="D53"/>
      <c r="E53"/>
      <c r="F53"/>
      <c r="G53"/>
      <c r="H53"/>
      <c r="K53"/>
      <c r="L53"/>
    </row>
    <row r="54" spans="2:12" x14ac:dyDescent="0.2">
      <c r="D54"/>
      <c r="E54"/>
      <c r="F54"/>
      <c r="G54"/>
      <c r="H54"/>
      <c r="K54"/>
      <c r="L54"/>
    </row>
    <row r="55" spans="2:12" x14ac:dyDescent="0.2">
      <c r="D55"/>
      <c r="E55"/>
      <c r="F55"/>
      <c r="G55"/>
      <c r="H55"/>
      <c r="K55"/>
      <c r="L55"/>
    </row>
    <row r="56" spans="2:12" x14ac:dyDescent="0.2">
      <c r="D56"/>
      <c r="E56"/>
      <c r="F56"/>
      <c r="G56"/>
      <c r="H56"/>
      <c r="K56"/>
      <c r="L56"/>
    </row>
    <row r="57" spans="2:12" x14ac:dyDescent="0.2">
      <c r="D57"/>
      <c r="E57"/>
      <c r="F57"/>
      <c r="G57"/>
      <c r="H57"/>
      <c r="K57"/>
      <c r="L57"/>
    </row>
    <row r="58" spans="2:12" x14ac:dyDescent="0.2">
      <c r="D58"/>
      <c r="E58"/>
      <c r="F58"/>
      <c r="G58"/>
      <c r="H58"/>
      <c r="K58"/>
      <c r="L58"/>
    </row>
    <row r="59" spans="2:12" x14ac:dyDescent="0.2">
      <c r="D59"/>
      <c r="E59"/>
      <c r="F59"/>
      <c r="G59"/>
      <c r="H59"/>
      <c r="K59"/>
      <c r="L59"/>
    </row>
    <row r="60" spans="2:12" x14ac:dyDescent="0.2">
      <c r="D60"/>
      <c r="E60"/>
      <c r="F60"/>
      <c r="G60"/>
      <c r="H60"/>
      <c r="K60"/>
      <c r="L60"/>
    </row>
    <row r="61" spans="2:12" x14ac:dyDescent="0.2">
      <c r="D61"/>
      <c r="E61"/>
      <c r="F61"/>
      <c r="G61"/>
      <c r="H61"/>
    </row>
    <row r="62" spans="2:12" x14ac:dyDescent="0.2">
      <c r="B62"/>
      <c r="C62"/>
      <c r="D62"/>
      <c r="E62"/>
      <c r="F62"/>
      <c r="G62"/>
    </row>
    <row r="63" spans="2:12" x14ac:dyDescent="0.2">
      <c r="B63"/>
      <c r="C63"/>
      <c r="D63"/>
      <c r="E63"/>
      <c r="F63"/>
    </row>
    <row r="64" spans="2:12" x14ac:dyDescent="0.2">
      <c r="B64"/>
      <c r="C64"/>
      <c r="D64"/>
      <c r="E64"/>
      <c r="F64"/>
    </row>
    <row r="65" spans="2:6" x14ac:dyDescent="0.2">
      <c r="B65"/>
      <c r="C65"/>
      <c r="D65"/>
      <c r="E65"/>
      <c r="F65"/>
    </row>
  </sheetData>
  <hyperlinks>
    <hyperlink ref="J24" r:id="rId1" xr:uid="{00C1EE47-61FF-5F4C-859A-0E9E5871FCA4}"/>
    <hyperlink ref="M24" r:id="rId2" xr:uid="{C902F7A2-784F-A549-8A4F-8A26045BFA16}"/>
    <hyperlink ref="D28" r:id="rId3" xr:uid="{20E6427E-5B11-8E42-A517-62178E70359F}"/>
    <hyperlink ref="F33" r:id="rId4" location="State_Executives" display="https://ballotpedia.org/Washington_elections,_2012#State_Executives" xr:uid="{1B3970EB-0889-C748-BA1E-8D5AEDB04D99}"/>
  </hyperlinks>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
  <sheetViews>
    <sheetView workbookViewId="0">
      <selection activeCell="J49" sqref="J49"/>
    </sheetView>
  </sheetViews>
  <sheetFormatPr baseColWidth="10" defaultRowHeight="16" x14ac:dyDescent="0.2"/>
  <sheetData>
    <row r="1" spans="1:5" x14ac:dyDescent="0.2">
      <c r="A1" t="s">
        <v>20</v>
      </c>
      <c r="B1" t="s">
        <v>204</v>
      </c>
      <c r="C1" t="s">
        <v>259</v>
      </c>
      <c r="D1" t="s">
        <v>205</v>
      </c>
      <c r="E1" t="s">
        <v>206</v>
      </c>
    </row>
    <row r="2" spans="1:5" x14ac:dyDescent="0.2">
      <c r="A2" t="s">
        <v>25</v>
      </c>
      <c r="B2" t="s">
        <v>207</v>
      </c>
      <c r="C2" t="s">
        <v>208</v>
      </c>
      <c r="D2" t="s">
        <v>205</v>
      </c>
      <c r="E2" t="s">
        <v>209</v>
      </c>
    </row>
    <row r="3" spans="1:5" x14ac:dyDescent="0.2">
      <c r="A3" t="s">
        <v>30</v>
      </c>
      <c r="B3" t="s">
        <v>210</v>
      </c>
      <c r="C3" t="s">
        <v>211</v>
      </c>
      <c r="D3" t="s">
        <v>258</v>
      </c>
      <c r="E3" t="s">
        <v>212</v>
      </c>
    </row>
    <row r="4" spans="1:5" x14ac:dyDescent="0.2">
      <c r="A4" t="s">
        <v>31</v>
      </c>
      <c r="B4" t="s">
        <v>213</v>
      </c>
      <c r="C4" t="s">
        <v>214</v>
      </c>
      <c r="D4" t="s">
        <v>205</v>
      </c>
      <c r="E4" t="s">
        <v>215</v>
      </c>
    </row>
    <row r="5" spans="1:5" x14ac:dyDescent="0.2">
      <c r="A5" t="s">
        <v>40</v>
      </c>
      <c r="B5" t="s">
        <v>216</v>
      </c>
      <c r="C5" t="s">
        <v>217</v>
      </c>
      <c r="D5" t="s">
        <v>253</v>
      </c>
      <c r="E5" t="s">
        <v>218</v>
      </c>
    </row>
    <row r="6" spans="1:5" x14ac:dyDescent="0.2">
      <c r="A6" t="s">
        <v>42</v>
      </c>
      <c r="B6" t="s">
        <v>219</v>
      </c>
      <c r="C6" t="s">
        <v>220</v>
      </c>
      <c r="D6" t="s">
        <v>221</v>
      </c>
      <c r="E6" t="s">
        <v>215</v>
      </c>
    </row>
    <row r="7" spans="1:5" x14ac:dyDescent="0.2">
      <c r="A7" t="s">
        <v>45</v>
      </c>
      <c r="B7" t="s">
        <v>222</v>
      </c>
      <c r="C7" t="s">
        <v>206</v>
      </c>
      <c r="D7" t="s">
        <v>260</v>
      </c>
      <c r="E7" t="s">
        <v>223</v>
      </c>
    </row>
    <row r="8" spans="1:5" x14ac:dyDescent="0.2">
      <c r="A8" t="s">
        <v>49</v>
      </c>
      <c r="B8" t="s">
        <v>224</v>
      </c>
      <c r="C8" t="s">
        <v>225</v>
      </c>
      <c r="D8" t="s">
        <v>226</v>
      </c>
      <c r="E8" t="s">
        <v>218</v>
      </c>
    </row>
    <row r="9" spans="1:5" x14ac:dyDescent="0.2">
      <c r="A9" t="s">
        <v>50</v>
      </c>
      <c r="B9" t="s">
        <v>227</v>
      </c>
      <c r="C9" t="s">
        <v>228</v>
      </c>
      <c r="D9" t="s">
        <v>229</v>
      </c>
      <c r="E9" t="s">
        <v>230</v>
      </c>
    </row>
    <row r="10" spans="1:5" x14ac:dyDescent="0.2">
      <c r="A10" t="s">
        <v>58</v>
      </c>
      <c r="B10" t="s">
        <v>231</v>
      </c>
      <c r="C10" t="s">
        <v>232</v>
      </c>
      <c r="D10" t="s">
        <v>205</v>
      </c>
      <c r="E10" t="s">
        <v>218</v>
      </c>
    </row>
    <row r="11" spans="1:5" x14ac:dyDescent="0.2">
      <c r="A11" t="s">
        <v>60</v>
      </c>
      <c r="B11" t="s">
        <v>233</v>
      </c>
      <c r="C11" t="s">
        <v>234</v>
      </c>
      <c r="D11" t="s">
        <v>205</v>
      </c>
      <c r="E11" t="s">
        <v>218</v>
      </c>
    </row>
    <row r="12" spans="1:5" x14ac:dyDescent="0.2">
      <c r="A12" t="s">
        <v>69</v>
      </c>
      <c r="B12" t="s">
        <v>206</v>
      </c>
      <c r="C12" t="s">
        <v>235</v>
      </c>
      <c r="D12" t="s">
        <v>254</v>
      </c>
      <c r="E12" t="s">
        <v>236</v>
      </c>
    </row>
    <row r="13" spans="1:5" x14ac:dyDescent="0.2">
      <c r="A13" t="s">
        <v>73</v>
      </c>
      <c r="B13" t="s">
        <v>237</v>
      </c>
      <c r="C13" t="s">
        <v>261</v>
      </c>
      <c r="D13" t="s">
        <v>205</v>
      </c>
      <c r="E13" t="s">
        <v>215</v>
      </c>
    </row>
    <row r="14" spans="1:5" x14ac:dyDescent="0.2">
      <c r="A14" t="s">
        <v>77</v>
      </c>
      <c r="B14" t="s">
        <v>238</v>
      </c>
      <c r="C14" t="s">
        <v>239</v>
      </c>
      <c r="D14" t="s">
        <v>240</v>
      </c>
      <c r="E14" t="s">
        <v>255</v>
      </c>
    </row>
    <row r="15" spans="1:5" x14ac:dyDescent="0.2">
      <c r="A15" t="s">
        <v>81</v>
      </c>
      <c r="B15" t="s">
        <v>262</v>
      </c>
      <c r="C15" t="s">
        <v>263</v>
      </c>
      <c r="D15" t="s">
        <v>205</v>
      </c>
      <c r="E15" t="s">
        <v>206</v>
      </c>
    </row>
    <row r="16" spans="1:5" x14ac:dyDescent="0.2">
      <c r="A16" t="s">
        <v>89</v>
      </c>
      <c r="B16" t="s">
        <v>241</v>
      </c>
      <c r="C16" t="s">
        <v>264</v>
      </c>
      <c r="D16" t="s">
        <v>242</v>
      </c>
      <c r="E16" t="s">
        <v>218</v>
      </c>
    </row>
    <row r="17" spans="1:5" x14ac:dyDescent="0.2">
      <c r="A17" t="s">
        <v>93</v>
      </c>
      <c r="B17" t="s">
        <v>243</v>
      </c>
      <c r="C17" t="s">
        <v>206</v>
      </c>
      <c r="D17" t="s">
        <v>244</v>
      </c>
      <c r="E17" t="s">
        <v>218</v>
      </c>
    </row>
    <row r="18" spans="1:5" x14ac:dyDescent="0.2">
      <c r="A18" t="s">
        <v>245</v>
      </c>
      <c r="B18" t="s">
        <v>206</v>
      </c>
      <c r="C18" t="s">
        <v>246</v>
      </c>
      <c r="D18" t="s">
        <v>247</v>
      </c>
      <c r="E18" t="s">
        <v>206</v>
      </c>
    </row>
    <row r="19" spans="1:5" x14ac:dyDescent="0.2">
      <c r="A19" t="s">
        <v>97</v>
      </c>
      <c r="B19" t="s">
        <v>248</v>
      </c>
      <c r="C19" t="s">
        <v>249</v>
      </c>
      <c r="D19" t="s">
        <v>256</v>
      </c>
      <c r="E19" t="s">
        <v>257</v>
      </c>
    </row>
    <row r="20" spans="1:5" x14ac:dyDescent="0.2">
      <c r="A20" t="s">
        <v>99</v>
      </c>
      <c r="B20" t="s">
        <v>250</v>
      </c>
      <c r="C20" t="s">
        <v>251</v>
      </c>
      <c r="D20" t="s">
        <v>252</v>
      </c>
      <c r="E20" t="s">
        <v>215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4"/>
  <sheetViews>
    <sheetView workbookViewId="0">
      <selection activeCell="G29" sqref="G29"/>
    </sheetView>
  </sheetViews>
  <sheetFormatPr baseColWidth="10" defaultRowHeight="16" x14ac:dyDescent="0.2"/>
  <cols>
    <col min="9" max="9" width="10.6640625" customWidth="1"/>
  </cols>
  <sheetData>
    <row r="1" spans="1:11" s="63" customFormat="1" x14ac:dyDescent="0.2">
      <c r="B1" s="63" t="str">
        <f>'2016_Referendum_people''s veto'!B4</f>
        <v>Year</v>
      </c>
      <c r="C1" s="63" t="str">
        <f>'2016_Referendum_people''s veto'!C4</f>
        <v>Does the institution exist</v>
      </c>
      <c r="D1" s="63" t="str">
        <f>'2016_Referendum_people''s veto'!D4</f>
        <v>Participation in last relevant Election</v>
      </c>
      <c r="E1" s="63" t="str">
        <f>'2016_Referendum_people''s veto'!E4</f>
        <v>Signature Quorum in terms of % of last vote</v>
      </c>
      <c r="F1" s="63" t="str">
        <f>'2016_Referendum_people''s veto'!F4</f>
        <v>% of vote eligible population that needs to sign</v>
      </c>
      <c r="G1" s="63" t="str">
        <f>'2016_Referendum_people''s veto'!G4</f>
        <v>Number of days for signature collection</v>
      </c>
      <c r="H1" s="63" t="str">
        <f>'2016_Referendum_people''s veto'!H4</f>
        <v>Fraction of districts needed for effectively blocking it (double majority) - usually 0</v>
      </c>
      <c r="I1" s="63" t="str">
        <f>'2016_Referendum_people''s veto'!I4</f>
        <v>Is vote outcome binding?</v>
      </c>
      <c r="J1" s="63" t="str">
        <f>'2016_Referendum_people''s veto'!J4</f>
        <v>Year this institution was last used</v>
      </c>
      <c r="K1" s="63" t="str">
        <f>'2016_Referendum_people''s veto'!K4</f>
        <v>Is there any quorum (minimal participation that vote is valid)? If not, enter 0.5</v>
      </c>
    </row>
    <row r="2" spans="1:11" x14ac:dyDescent="0.2">
      <c r="A2" t="str">
        <f>'2016_Referendum_people''s veto'!A5</f>
        <v>Alaska</v>
      </c>
      <c r="B2" s="64">
        <f>'2016_Referendum_people''s veto'!B5</f>
        <v>2016</v>
      </c>
      <c r="C2" s="64">
        <f>'2016_Referendum_people''s veto'!C5</f>
        <v>1</v>
      </c>
      <c r="D2" s="64">
        <f>'2016_Referendum_people''s veto'!D5</f>
        <v>0.49</v>
      </c>
      <c r="E2" s="64">
        <f>'2016_Referendum_people''s veto'!E5</f>
        <v>0.1</v>
      </c>
      <c r="F2" s="64">
        <f>'2016_Referendum_people''s veto'!F5</f>
        <v>4.9000000000000002E-2</v>
      </c>
      <c r="G2" s="64">
        <f>'2016_Referendum_people''s veto'!G5</f>
        <v>90</v>
      </c>
      <c r="H2" s="64">
        <f>'2016_Referendum_people''s veto'!H5</f>
        <v>0</v>
      </c>
      <c r="I2" s="64">
        <f>'2016_Referendum_people''s veto'!I5</f>
        <v>1</v>
      </c>
      <c r="J2" s="64">
        <f>'2016_Referendum_people''s veto'!J5</f>
        <v>2014</v>
      </c>
      <c r="K2" s="64">
        <f>'2016_Referendum_people''s veto'!K5</f>
        <v>0.5</v>
      </c>
    </row>
    <row r="3" spans="1:11" x14ac:dyDescent="0.2">
      <c r="A3" t="str">
        <f>'2016_Referendum_people''s veto'!A6</f>
        <v>Arizona</v>
      </c>
      <c r="B3" s="64">
        <f>'2016_Referendum_people''s veto'!B6</f>
        <v>2016</v>
      </c>
      <c r="C3" s="64">
        <f>'2016_Referendum_people''s veto'!C6</f>
        <v>1</v>
      </c>
      <c r="D3" s="64">
        <f>'2016_Referendum_people''s veto'!D6</f>
        <v>0.35699999999999998</v>
      </c>
      <c r="E3" s="64">
        <f>'2016_Referendum_people''s veto'!E6</f>
        <v>0.05</v>
      </c>
      <c r="F3" s="64">
        <f>'2016_Referendum_people''s veto'!F6</f>
        <v>1.7850000000000001E-2</v>
      </c>
      <c r="G3" s="64">
        <f>'2016_Referendum_people''s veto'!G6</f>
        <v>90</v>
      </c>
      <c r="H3" s="64">
        <f>'2016_Referendum_people''s veto'!H6</f>
        <v>0</v>
      </c>
      <c r="I3" s="64">
        <f>'2016_Referendum_people''s veto'!I6</f>
        <v>1</v>
      </c>
      <c r="J3" s="64">
        <f>'2016_Referendum_people''s veto'!J6</f>
        <v>1998</v>
      </c>
      <c r="K3" s="64">
        <f>'2016_Referendum_people''s veto'!K6</f>
        <v>0.5</v>
      </c>
    </row>
    <row r="4" spans="1:11" x14ac:dyDescent="0.2">
      <c r="A4" t="str">
        <f>'2016_Referendum_people''s veto'!A7</f>
        <v>Arkansas</v>
      </c>
      <c r="B4" s="64">
        <f>'2016_Referendum_people''s veto'!B7</f>
        <v>2016</v>
      </c>
      <c r="C4" s="64">
        <f>'2016_Referendum_people''s veto'!C7</f>
        <v>1</v>
      </c>
      <c r="D4" s="64">
        <f>'2016_Referendum_people''s veto'!D7</f>
        <v>0.36499999999999999</v>
      </c>
      <c r="E4" s="64">
        <f>'2016_Referendum_people''s veto'!E7</f>
        <v>0.06</v>
      </c>
      <c r="F4" s="64">
        <f>'2016_Referendum_people''s veto'!F7</f>
        <v>2.1899999999999999E-2</v>
      </c>
      <c r="G4" s="64">
        <f>'2016_Referendum_people''s veto'!G7</f>
        <v>90</v>
      </c>
      <c r="H4" s="64">
        <f>'2016_Referendum_people''s veto'!H7</f>
        <v>0</v>
      </c>
      <c r="I4" s="64">
        <f>'2016_Referendum_people''s veto'!I7</f>
        <v>1</v>
      </c>
      <c r="J4" s="64">
        <f>'2016_Referendum_people''s veto'!J7</f>
        <v>2004</v>
      </c>
      <c r="K4" s="64">
        <f>'2016_Referendum_people''s veto'!K7</f>
        <v>0.5</v>
      </c>
    </row>
    <row r="5" spans="1:11" x14ac:dyDescent="0.2">
      <c r="A5" t="str">
        <f>'2016_Referendum_people''s veto'!A8</f>
        <v>California</v>
      </c>
      <c r="B5" s="64">
        <f>'2016_Referendum_people''s veto'!B8</f>
        <v>2016</v>
      </c>
      <c r="C5" s="64">
        <f>'2016_Referendum_people''s veto'!C8</f>
        <v>1</v>
      </c>
      <c r="D5" s="64">
        <f>'2016_Referendum_people''s veto'!D8</f>
        <v>0.308</v>
      </c>
      <c r="E5" s="64">
        <f>'2016_Referendum_people''s veto'!E8</f>
        <v>0.05</v>
      </c>
      <c r="F5" s="64">
        <f>'2016_Referendum_people''s veto'!F8</f>
        <v>1.54E-2</v>
      </c>
      <c r="G5" s="64">
        <f>'2016_Referendum_people''s veto'!G8</f>
        <v>90</v>
      </c>
      <c r="H5" s="64">
        <f>'2016_Referendum_people''s veto'!H8</f>
        <v>0</v>
      </c>
      <c r="I5" s="64">
        <f>'2016_Referendum_people''s veto'!I8</f>
        <v>1</v>
      </c>
      <c r="J5" s="64">
        <f>'2016_Referendum_people''s veto'!J8</f>
        <v>2016</v>
      </c>
      <c r="K5" s="64">
        <f>'2016_Referendum_people''s veto'!K8</f>
        <v>0.5</v>
      </c>
    </row>
    <row r="6" spans="1:11" x14ac:dyDescent="0.2">
      <c r="A6" t="str">
        <f>'2016_Referendum_people''s veto'!A9</f>
        <v>Colorado</v>
      </c>
      <c r="B6" s="64">
        <f>'2016_Referendum_people''s veto'!B9</f>
        <v>2016</v>
      </c>
      <c r="C6" s="64">
        <f>'2016_Referendum_people''s veto'!C9</f>
        <v>1</v>
      </c>
      <c r="D6" s="64">
        <f>'2016_Referendum_people''s veto'!D9</f>
        <v>0.49099999999999999</v>
      </c>
      <c r="E6" s="64">
        <f>'2016_Referendum_people''s veto'!E9</f>
        <v>0.05</v>
      </c>
      <c r="F6" s="64">
        <f>'2016_Referendum_people''s veto'!F9</f>
        <v>2.4550000000000002E-2</v>
      </c>
      <c r="G6" s="64">
        <f>'2016_Referendum_people''s veto'!G9</f>
        <v>90</v>
      </c>
      <c r="H6" s="64">
        <f>'2016_Referendum_people''s veto'!H9</f>
        <v>0</v>
      </c>
      <c r="I6" s="64">
        <f>'2016_Referendum_people''s veto'!I9</f>
        <v>1</v>
      </c>
      <c r="J6" s="64">
        <f>'2016_Referendum_people''s veto'!J9</f>
        <v>1932</v>
      </c>
      <c r="K6" s="64">
        <f>'2016_Referendum_people''s veto'!K9</f>
        <v>0.5</v>
      </c>
    </row>
    <row r="7" spans="1:11" x14ac:dyDescent="0.2">
      <c r="A7" t="str">
        <f>'2016_Referendum_people''s veto'!A10</f>
        <v>Florida</v>
      </c>
      <c r="B7" s="64">
        <f>'2016_Referendum_people''s veto'!B10</f>
        <v>2016</v>
      </c>
      <c r="C7" s="64">
        <f>'2016_Referendum_people''s veto'!C10</f>
        <v>0</v>
      </c>
      <c r="D7" s="64">
        <f>'2016_Referendum_people''s veto'!D10</f>
        <v>0.53900000000000003</v>
      </c>
      <c r="E7" s="64">
        <f>'2016_Referendum_people''s veto'!E10</f>
        <v>-99</v>
      </c>
      <c r="F7" s="64">
        <f>'2016_Referendum_people''s veto'!F10</f>
        <v>-99</v>
      </c>
      <c r="G7" s="64">
        <f>'2016_Referendum_people''s veto'!G10</f>
        <v>-99</v>
      </c>
      <c r="H7" s="64">
        <f>'2016_Referendum_people''s veto'!H10</f>
        <v>-99</v>
      </c>
      <c r="I7" s="64">
        <f>'2016_Referendum_people''s veto'!I10</f>
        <v>-99</v>
      </c>
      <c r="J7" s="64">
        <f>'2016_Referendum_people''s veto'!J10</f>
        <v>-99</v>
      </c>
      <c r="K7" s="64">
        <f>'2016_Referendum_people''s veto'!K10</f>
        <v>-99</v>
      </c>
    </row>
    <row r="8" spans="1:11" x14ac:dyDescent="0.2">
      <c r="A8" t="str">
        <f>'2016_Referendum_people''s veto'!A11</f>
        <v>Georgia</v>
      </c>
      <c r="B8" s="64">
        <f>'2016_Referendum_people''s veto'!B11</f>
        <v>2016</v>
      </c>
      <c r="C8" s="64">
        <f>'2016_Referendum_people''s veto'!C11</f>
        <v>0</v>
      </c>
      <c r="D8" s="64">
        <f>'2016_Referendum_people''s veto'!D11</f>
        <v>0.38600000000000001</v>
      </c>
      <c r="E8" s="64">
        <f>'2016_Referendum_people''s veto'!E11</f>
        <v>-99</v>
      </c>
      <c r="F8" s="64">
        <f>'2016_Referendum_people''s veto'!F11</f>
        <v>-99</v>
      </c>
      <c r="G8" s="64">
        <f>'2016_Referendum_people''s veto'!G11</f>
        <v>-99</v>
      </c>
      <c r="H8" s="64">
        <f>'2016_Referendum_people''s veto'!H11</f>
        <v>-99</v>
      </c>
      <c r="I8" s="64">
        <f>'2016_Referendum_people''s veto'!I11</f>
        <v>-99</v>
      </c>
      <c r="J8" s="64">
        <f>'2016_Referendum_people''s veto'!J11</f>
        <v>-99</v>
      </c>
      <c r="K8" s="64">
        <f>'2016_Referendum_people''s veto'!K11</f>
        <v>-99</v>
      </c>
    </row>
    <row r="9" spans="1:11" x14ac:dyDescent="0.2">
      <c r="A9" t="str">
        <f>'2016_Referendum_people''s veto'!A12</f>
        <v>Idaho</v>
      </c>
      <c r="B9" s="64">
        <f>'2016_Referendum_people''s veto'!B12</f>
        <v>2016</v>
      </c>
      <c r="C9" s="64">
        <f>'2016_Referendum_people''s veto'!C12</f>
        <v>1</v>
      </c>
      <c r="D9" s="64">
        <f>'2016_Referendum_people''s veto'!D12</f>
        <v>0.39100000000000001</v>
      </c>
      <c r="E9" s="64">
        <f>'2016_Referendum_people''s veto'!E12</f>
        <v>0.06</v>
      </c>
      <c r="F9" s="64">
        <f>'2016_Referendum_people''s veto'!F12</f>
        <v>2.3460000000000002E-2</v>
      </c>
      <c r="G9" s="64">
        <f>'2016_Referendum_people''s veto'!G12</f>
        <v>60</v>
      </c>
      <c r="H9" s="64">
        <f>'2016_Referendum_people''s veto'!H12</f>
        <v>0</v>
      </c>
      <c r="I9" s="64">
        <f>'2016_Referendum_people''s veto'!I12</f>
        <v>1</v>
      </c>
      <c r="J9" s="64">
        <f>'2016_Referendum_people''s veto'!J12</f>
        <v>2006</v>
      </c>
      <c r="K9" s="64">
        <f>'2016_Referendum_people''s veto'!K12</f>
        <v>0.5</v>
      </c>
    </row>
    <row r="10" spans="1:11" x14ac:dyDescent="0.2">
      <c r="A10" t="str">
        <f>'2016_Referendum_people''s veto'!A13</f>
        <v>Illinois</v>
      </c>
      <c r="B10" s="64">
        <f>'2016_Referendum_people''s veto'!B13</f>
        <v>2016</v>
      </c>
      <c r="C10" s="64">
        <f>'2016_Referendum_people''s veto'!C13</f>
        <v>0</v>
      </c>
      <c r="D10" s="64">
        <f>'2016_Referendum_people''s veto'!D13</f>
        <v>0.38300000000000001</v>
      </c>
      <c r="E10" s="64">
        <f>'2016_Referendum_people''s veto'!E13</f>
        <v>-99</v>
      </c>
      <c r="F10" s="64">
        <f>'2016_Referendum_people''s veto'!F13</f>
        <v>-99</v>
      </c>
      <c r="G10" s="64">
        <f>'2016_Referendum_people''s veto'!G13</f>
        <v>-99</v>
      </c>
      <c r="H10" s="64">
        <f>'2016_Referendum_people''s veto'!H13</f>
        <v>-99</v>
      </c>
      <c r="I10" s="64">
        <f>'2016_Referendum_people''s veto'!I13</f>
        <v>-99</v>
      </c>
      <c r="J10" s="64">
        <f>'2016_Referendum_people''s veto'!J13</f>
        <v>-99</v>
      </c>
      <c r="K10" s="64">
        <f>'2016_Referendum_people''s veto'!K13</f>
        <v>-99</v>
      </c>
    </row>
    <row r="11" spans="1:11" x14ac:dyDescent="0.2">
      <c r="A11" t="str">
        <f>'2016_Referendum_people''s veto'!A14</f>
        <v>Kansas</v>
      </c>
      <c r="B11" s="64">
        <f>'2016_Referendum_people''s veto'!B14</f>
        <v>2016</v>
      </c>
      <c r="C11" s="64">
        <f>'2016_Referendum_people''s veto'!C14</f>
        <v>0</v>
      </c>
      <c r="D11" s="64">
        <f>'2016_Referendum_people''s veto'!D14</f>
        <v>0.45300000000000001</v>
      </c>
      <c r="E11" s="64">
        <f>'2016_Referendum_people''s veto'!E14</f>
        <v>-99</v>
      </c>
      <c r="F11" s="64">
        <f>'2016_Referendum_people''s veto'!F14</f>
        <v>-99</v>
      </c>
      <c r="G11" s="64">
        <f>'2016_Referendum_people''s veto'!G14</f>
        <v>-99</v>
      </c>
      <c r="H11" s="64">
        <f>'2016_Referendum_people''s veto'!H14</f>
        <v>-99</v>
      </c>
      <c r="I11" s="64">
        <f>'2016_Referendum_people''s veto'!I14</f>
        <v>-99</v>
      </c>
      <c r="J11" s="64">
        <f>'2016_Referendum_people''s veto'!J14</f>
        <v>-99</v>
      </c>
      <c r="K11" s="64">
        <f>'2016_Referendum_people''s veto'!K14</f>
        <v>-99</v>
      </c>
    </row>
    <row r="12" spans="1:11" x14ac:dyDescent="0.2">
      <c r="A12" t="str">
        <f>'2016_Referendum_people''s veto'!A15</f>
        <v>Louisiana</v>
      </c>
      <c r="B12" s="64">
        <f>'2016_Referendum_people''s veto'!B15</f>
        <v>2016</v>
      </c>
      <c r="C12" s="64">
        <f>'2016_Referendum_people''s veto'!C15</f>
        <v>0</v>
      </c>
      <c r="D12" s="64">
        <f>'2016_Referendum_people''s veto'!D15</f>
        <v>0.33700000000000002</v>
      </c>
      <c r="E12" s="64">
        <f>'2016_Referendum_people''s veto'!E15</f>
        <v>-99</v>
      </c>
      <c r="F12" s="64">
        <f>'2016_Referendum_people''s veto'!F15</f>
        <v>-99</v>
      </c>
      <c r="G12" s="64">
        <f>'2016_Referendum_people''s veto'!G15</f>
        <v>-99</v>
      </c>
      <c r="H12" s="64">
        <f>'2016_Referendum_people''s veto'!H15</f>
        <v>-99</v>
      </c>
      <c r="I12" s="64">
        <f>'2016_Referendum_people''s veto'!I15</f>
        <v>-99</v>
      </c>
      <c r="J12" s="64">
        <f>'2016_Referendum_people''s veto'!J15</f>
        <v>-99</v>
      </c>
      <c r="K12" s="64">
        <f>'2016_Referendum_people''s veto'!K15</f>
        <v>-99</v>
      </c>
    </row>
    <row r="13" spans="1:11" x14ac:dyDescent="0.2">
      <c r="A13" t="str">
        <f>'2016_Referendum_people''s veto'!A16</f>
        <v>Maine</v>
      </c>
      <c r="B13" s="64">
        <f>'2016_Referendum_people''s veto'!B16</f>
        <v>2016</v>
      </c>
      <c r="C13" s="64">
        <f>'2016_Referendum_people''s veto'!C16</f>
        <v>1</v>
      </c>
      <c r="D13" s="64">
        <f>'2016_Referendum_people''s veto'!D16</f>
        <v>0.60499999999999998</v>
      </c>
      <c r="E13" s="64">
        <f>'2016_Referendum_people''s veto'!E16</f>
        <v>0.1</v>
      </c>
      <c r="F13" s="64">
        <f>'2016_Referendum_people''s veto'!F16</f>
        <v>6.0499999999999998E-2</v>
      </c>
      <c r="G13" s="64">
        <f>'2016_Referendum_people''s veto'!G16</f>
        <v>90</v>
      </c>
      <c r="H13" s="64">
        <f>'2016_Referendum_people''s veto'!H16</f>
        <v>0</v>
      </c>
      <c r="I13" s="64">
        <f>'2016_Referendum_people''s veto'!I16</f>
        <v>1</v>
      </c>
      <c r="J13" s="64">
        <f>'2016_Referendum_people''s veto'!J16</f>
        <v>2011</v>
      </c>
      <c r="K13" s="64">
        <f>'2016_Referendum_people''s veto'!K16</f>
        <v>0.5</v>
      </c>
    </row>
    <row r="14" spans="1:11" x14ac:dyDescent="0.2">
      <c r="A14" t="str">
        <f>'2016_Referendum_people''s veto'!A17</f>
        <v>Maryland</v>
      </c>
      <c r="B14" s="64">
        <f>'2016_Referendum_people''s veto'!B17</f>
        <v>2016</v>
      </c>
      <c r="C14" s="64">
        <f>'2016_Referendum_people''s veto'!C17</f>
        <v>1</v>
      </c>
      <c r="D14" s="64">
        <f>'2016_Referendum_people''s veto'!D17</f>
        <v>0.44700000000000001</v>
      </c>
      <c r="E14" s="64">
        <f>'2016_Referendum_people''s veto'!E17</f>
        <v>0.03</v>
      </c>
      <c r="F14" s="64">
        <f>'2016_Referendum_people''s veto'!F17</f>
        <v>1.341E-2</v>
      </c>
      <c r="G14" s="64">
        <f>'2016_Referendum_people''s veto'!G17</f>
        <v>350</v>
      </c>
      <c r="H14" s="64">
        <f>'2016_Referendum_people''s veto'!H17</f>
        <v>0</v>
      </c>
      <c r="I14" s="64">
        <f>'2016_Referendum_people''s veto'!I17</f>
        <v>1</v>
      </c>
      <c r="J14" s="64">
        <f>'2016_Referendum_people''s veto'!J17</f>
        <v>2012</v>
      </c>
      <c r="K14" s="64">
        <f>'2016_Referendum_people''s veto'!K17</f>
        <v>0.5</v>
      </c>
    </row>
    <row r="15" spans="1:11" x14ac:dyDescent="0.2">
      <c r="A15" t="str">
        <f>'2016_Referendum_people''s veto'!A18</f>
        <v>Massachusetts</v>
      </c>
      <c r="B15" s="64">
        <f>'2016_Referendum_people''s veto'!B18</f>
        <v>2016</v>
      </c>
      <c r="C15" s="64">
        <f>'2016_Referendum_people''s veto'!C18</f>
        <v>1</v>
      </c>
      <c r="D15" s="64">
        <f>'2016_Referendum_people''s veto'!D18</f>
        <v>0.42799999999999999</v>
      </c>
      <c r="E15" s="64">
        <f>'2016_Referendum_people''s veto'!E18</f>
        <v>1.4999999999999999E-2</v>
      </c>
      <c r="F15" s="64">
        <f>'2016_Referendum_people''s veto'!F18</f>
        <v>6.4199999999999995E-3</v>
      </c>
      <c r="G15" s="64">
        <f>'2016_Referendum_people''s veto'!G18</f>
        <v>90</v>
      </c>
      <c r="H15" s="64">
        <f>'2016_Referendum_people''s veto'!H18</f>
        <v>0</v>
      </c>
      <c r="I15" s="64">
        <f>'2016_Referendum_people''s veto'!I18</f>
        <v>1</v>
      </c>
      <c r="J15" s="64">
        <f>'2016_Referendum_people''s veto'!J18</f>
        <v>1998</v>
      </c>
      <c r="K15" s="64">
        <f>'2016_Referendum_people''s veto'!K18</f>
        <v>0.5</v>
      </c>
    </row>
    <row r="16" spans="1:11" x14ac:dyDescent="0.2">
      <c r="A16" t="str">
        <f>'2016_Referendum_people''s veto'!A19</f>
        <v>Michigan</v>
      </c>
      <c r="B16" s="64">
        <f>'2016_Referendum_people''s veto'!B19</f>
        <v>2016</v>
      </c>
      <c r="C16" s="64">
        <f>'2016_Referendum_people''s veto'!C19</f>
        <v>1</v>
      </c>
      <c r="D16" s="64">
        <f>'2016_Referendum_people''s veto'!D19</f>
        <v>0.45100000000000001</v>
      </c>
      <c r="E16" s="64">
        <f>'2016_Referendum_people''s veto'!E19</f>
        <v>0.05</v>
      </c>
      <c r="F16" s="64">
        <f>'2016_Referendum_people''s veto'!F19</f>
        <v>2.2550000000000001E-2</v>
      </c>
      <c r="G16" s="64">
        <f>'2016_Referendum_people''s veto'!G19</f>
        <v>90</v>
      </c>
      <c r="H16" s="64">
        <f>'2016_Referendum_people''s veto'!H19</f>
        <v>0</v>
      </c>
      <c r="I16" s="64">
        <f>'2016_Referendum_people''s veto'!I19</f>
        <v>1</v>
      </c>
      <c r="J16" s="64">
        <f>'2016_Referendum_people''s veto'!J19</f>
        <v>2014</v>
      </c>
      <c r="K16" s="64">
        <f>'2016_Referendum_people''s veto'!K19</f>
        <v>0.5</v>
      </c>
    </row>
    <row r="17" spans="1:11" x14ac:dyDescent="0.2">
      <c r="A17" t="str">
        <f>'2016_Referendum_people''s veto'!A20</f>
        <v>Minnesota</v>
      </c>
      <c r="B17" s="64">
        <f>'2016_Referendum_people''s veto'!B20</f>
        <v>2016</v>
      </c>
      <c r="C17" s="64">
        <f>'2016_Referendum_people''s veto'!C20</f>
        <v>0</v>
      </c>
      <c r="D17" s="64">
        <f>'2016_Referendum_people''s veto'!D20</f>
        <v>0.499</v>
      </c>
      <c r="E17" s="64">
        <f>'2016_Referendum_people''s veto'!E20</f>
        <v>-99</v>
      </c>
      <c r="F17" s="64">
        <f>'2016_Referendum_people''s veto'!F20</f>
        <v>-99</v>
      </c>
      <c r="G17" s="64">
        <f>'2016_Referendum_people''s veto'!G20</f>
        <v>-99</v>
      </c>
      <c r="H17" s="64">
        <f>'2016_Referendum_people''s veto'!H20</f>
        <v>-99</v>
      </c>
      <c r="I17" s="64">
        <f>'2016_Referendum_people''s veto'!I20</f>
        <v>-99</v>
      </c>
      <c r="J17" s="64">
        <f>'2016_Referendum_people''s veto'!J20</f>
        <v>-99</v>
      </c>
      <c r="K17" s="64">
        <f>'2016_Referendum_people''s veto'!K20</f>
        <v>-99</v>
      </c>
    </row>
    <row r="18" spans="1:11" x14ac:dyDescent="0.2">
      <c r="A18" t="str">
        <f>'2016_Referendum_people''s veto'!A21</f>
        <v>Mississippi</v>
      </c>
      <c r="B18" s="64">
        <f>'2016_Referendum_people''s veto'!B21</f>
        <v>2016</v>
      </c>
      <c r="C18" s="64">
        <f>'2016_Referendum_people''s veto'!C21</f>
        <v>0</v>
      </c>
      <c r="D18" s="64">
        <f>'2016_Referendum_people''s veto'!D21</f>
        <v>0.32700000000000001</v>
      </c>
      <c r="E18" s="64">
        <f>'2016_Referendum_people''s veto'!E21</f>
        <v>-99</v>
      </c>
      <c r="F18" s="64">
        <f>'2016_Referendum_people''s veto'!F21</f>
        <v>-99</v>
      </c>
      <c r="G18" s="64">
        <f>'2016_Referendum_people''s veto'!G21</f>
        <v>-99</v>
      </c>
      <c r="H18" s="64">
        <f>'2016_Referendum_people''s veto'!H21</f>
        <v>-99</v>
      </c>
      <c r="I18" s="64">
        <f>'2016_Referendum_people''s veto'!I21</f>
        <v>-99</v>
      </c>
      <c r="J18" s="64">
        <f>'2016_Referendum_people''s veto'!J21</f>
        <v>-99</v>
      </c>
      <c r="K18" s="64">
        <f>'2016_Referendum_people''s veto'!K21</f>
        <v>-99</v>
      </c>
    </row>
    <row r="19" spans="1:11" x14ac:dyDescent="0.2">
      <c r="A19" t="str">
        <f>'2016_Referendum_people''s veto'!A22</f>
        <v>Missouri</v>
      </c>
      <c r="B19" s="64">
        <f>'2016_Referendum_people''s veto'!B22</f>
        <v>2016</v>
      </c>
      <c r="C19" s="64">
        <f>'2016_Referendum_people''s veto'!C22</f>
        <v>1</v>
      </c>
      <c r="D19" s="64">
        <f>'2016_Referendum_people''s veto'!D22</f>
        <v>0.60299999999999998</v>
      </c>
      <c r="E19" s="64">
        <f>'2016_Referendum_people''s veto'!E22</f>
        <v>0.05</v>
      </c>
      <c r="F19" s="64">
        <f>'2016_Referendum_people''s veto'!F22</f>
        <v>3.015E-2</v>
      </c>
      <c r="G19" s="64">
        <f>'2016_Referendum_people''s veto'!G22</f>
        <v>90</v>
      </c>
      <c r="H19" s="64">
        <f>'2016_Referendum_people''s veto'!H22</f>
        <v>0</v>
      </c>
      <c r="I19" s="64">
        <f>'2016_Referendum_people''s veto'!I22</f>
        <v>1</v>
      </c>
      <c r="J19" s="64">
        <f>'2016_Referendum_people''s veto'!J22</f>
        <v>1982</v>
      </c>
      <c r="K19" s="64">
        <f>'2016_Referendum_people''s veto'!K22</f>
        <v>0.5</v>
      </c>
    </row>
    <row r="20" spans="1:11" x14ac:dyDescent="0.2">
      <c r="A20" t="str">
        <f>'2016_Referendum_people''s veto'!A23</f>
        <v>Montana</v>
      </c>
      <c r="B20" s="64">
        <f>'2016_Referendum_people''s veto'!B23</f>
        <v>2016</v>
      </c>
      <c r="C20" s="64">
        <f>'2016_Referendum_people''s veto'!C23</f>
        <v>1</v>
      </c>
      <c r="D20" s="64">
        <f>'2016_Referendum_people''s veto'!D23</f>
        <v>0.63</v>
      </c>
      <c r="E20" s="64">
        <f>'2016_Referendum_people''s veto'!E23</f>
        <v>0.05</v>
      </c>
      <c r="F20" s="64">
        <f>'2016_Referendum_people''s veto'!F23</f>
        <v>3.15E-2</v>
      </c>
      <c r="G20" s="64">
        <f>'2016_Referendum_people''s veto'!G23</f>
        <v>180</v>
      </c>
      <c r="H20" s="64">
        <f>'2016_Referendum_people''s veto'!H23</f>
        <v>0</v>
      </c>
      <c r="I20" s="64">
        <f>'2016_Referendum_people''s veto'!I23</f>
        <v>1</v>
      </c>
      <c r="J20" s="64">
        <f>'2016_Referendum_people''s veto'!J23</f>
        <v>2012</v>
      </c>
      <c r="K20" s="64">
        <f>'2016_Referendum_people''s veto'!K23</f>
        <v>0.5</v>
      </c>
    </row>
    <row r="21" spans="1:11" x14ac:dyDescent="0.2">
      <c r="A21" t="str">
        <f>'2016_Referendum_people''s veto'!A24</f>
        <v>Nebraska</v>
      </c>
      <c r="B21" s="64">
        <f>'2016_Referendum_people''s veto'!B24</f>
        <v>2016</v>
      </c>
      <c r="C21" s="64">
        <f>'2016_Referendum_people''s veto'!C24</f>
        <v>1</v>
      </c>
      <c r="D21" s="64">
        <f>'2016_Referendum_people''s veto'!D24</f>
        <v>0.71699999999999997</v>
      </c>
      <c r="E21" s="64">
        <f>'2016_Referendum_people''s veto'!E24</f>
        <v>0.05</v>
      </c>
      <c r="F21" s="64">
        <f>'2016_Referendum_people''s veto'!F24</f>
        <v>3.585E-2</v>
      </c>
      <c r="G21" s="64">
        <f>'2016_Referendum_people''s veto'!G24</f>
        <v>90</v>
      </c>
      <c r="H21" s="64">
        <f>'2016_Referendum_people''s veto'!H24</f>
        <v>0</v>
      </c>
      <c r="I21" s="64">
        <f>'2016_Referendum_people''s veto'!I24</f>
        <v>1</v>
      </c>
      <c r="J21" s="64">
        <f>'2016_Referendum_people''s veto'!J24</f>
        <v>2016</v>
      </c>
      <c r="K21" s="64">
        <f>'2016_Referendum_people''s veto'!K24</f>
        <v>0.5</v>
      </c>
    </row>
    <row r="22" spans="1:11" x14ac:dyDescent="0.2">
      <c r="A22" t="str">
        <f>'2016_Referendum_people''s veto'!A25</f>
        <v>Nevada</v>
      </c>
      <c r="B22" s="64">
        <f>'2016_Referendum_people''s veto'!B25</f>
        <v>2016</v>
      </c>
      <c r="C22" s="64">
        <f>'2016_Referendum_people''s veto'!C25</f>
        <v>1</v>
      </c>
      <c r="D22" s="64">
        <f>'2016_Referendum_people''s veto'!D25</f>
        <v>0.32600000000000001</v>
      </c>
      <c r="E22" s="64">
        <f>'2016_Referendum_people''s veto'!E25</f>
        <v>0.1</v>
      </c>
      <c r="F22" s="64">
        <f>'2016_Referendum_people''s veto'!F25</f>
        <v>3.2600000000000004E-2</v>
      </c>
      <c r="G22" s="64">
        <f>'2016_Referendum_people''s veto'!G25</f>
        <v>365</v>
      </c>
      <c r="H22" s="64">
        <f>'2016_Referendum_people''s veto'!H25</f>
        <v>0</v>
      </c>
      <c r="I22" s="64">
        <f>'2016_Referendum_people''s veto'!I25</f>
        <v>1</v>
      </c>
      <c r="J22" s="64">
        <f>'2016_Referendum_people''s veto'!J25</f>
        <v>1990</v>
      </c>
      <c r="K22" s="64">
        <f>'2016_Referendum_people''s veto'!K25</f>
        <v>0.5</v>
      </c>
    </row>
    <row r="23" spans="1:11" x14ac:dyDescent="0.2">
      <c r="A23" t="str">
        <f>'2016_Referendum_people''s veto'!A26</f>
        <v>New Jersey</v>
      </c>
      <c r="B23" s="64">
        <f>'2016_Referendum_people''s veto'!B26</f>
        <v>2016</v>
      </c>
      <c r="C23" s="64">
        <f>'2016_Referendum_people''s veto'!C26</f>
        <v>0</v>
      </c>
      <c r="D23" s="64">
        <f>'2016_Referendum_people''s veto'!D26</f>
        <v>0.60699999999999998</v>
      </c>
      <c r="E23" s="64">
        <f>'2016_Referendum_people''s veto'!E26</f>
        <v>-99</v>
      </c>
      <c r="F23" s="64">
        <f>'2016_Referendum_people''s veto'!F26</f>
        <v>-99</v>
      </c>
      <c r="G23" s="64">
        <f>'2016_Referendum_people''s veto'!G26</f>
        <v>-99</v>
      </c>
      <c r="H23" s="64">
        <f>'2016_Referendum_people''s veto'!H26</f>
        <v>-99</v>
      </c>
      <c r="I23" s="64">
        <f>'2016_Referendum_people''s veto'!I26</f>
        <v>-99</v>
      </c>
      <c r="J23" s="64">
        <f>'2016_Referendum_people''s veto'!J26</f>
        <v>-99</v>
      </c>
      <c r="K23" s="64">
        <f>'2016_Referendum_people''s veto'!K26</f>
        <v>-99</v>
      </c>
    </row>
    <row r="24" spans="1:11" x14ac:dyDescent="0.2">
      <c r="A24" t="str">
        <f>'2016_Referendum_people''s veto'!A27</f>
        <v>New Mexico</v>
      </c>
      <c r="B24" s="64">
        <f>'2016_Referendum_people''s veto'!B27</f>
        <v>2016</v>
      </c>
      <c r="C24" s="64">
        <f>'2016_Referendum_people''s veto'!C27</f>
        <v>1</v>
      </c>
      <c r="D24" s="64">
        <f>'2016_Referendum_people''s veto'!D27</f>
        <v>0.42099999999999999</v>
      </c>
      <c r="E24" s="64">
        <f>'2016_Referendum_people''s veto'!E27</f>
        <v>0.1</v>
      </c>
      <c r="F24" s="64">
        <f>'2016_Referendum_people''s veto'!F27</f>
        <v>4.2099999999999999E-2</v>
      </c>
      <c r="G24" s="64">
        <f>'2016_Referendum_people''s veto'!G27</f>
        <v>510</v>
      </c>
      <c r="H24" s="64">
        <f>'2016_Referendum_people''s veto'!H27</f>
        <v>0</v>
      </c>
      <c r="I24" s="64">
        <f>'2016_Referendum_people''s veto'!I27</f>
        <v>1</v>
      </c>
      <c r="J24" s="64">
        <f>'2016_Referendum_people''s veto'!J27</f>
        <v>1964</v>
      </c>
      <c r="K24" s="64">
        <f>'2016_Referendum_people''s veto'!K27</f>
        <v>0.5</v>
      </c>
    </row>
    <row r="25" spans="1:11" x14ac:dyDescent="0.2">
      <c r="A25" t="str">
        <f>'2016_Referendum_people''s veto'!A28</f>
        <v>North Dakota</v>
      </c>
      <c r="B25" s="64">
        <f>'2016_Referendum_people''s veto'!B28</f>
        <v>2016</v>
      </c>
      <c r="C25" s="64">
        <f>'2016_Referendum_people''s veto'!C28</f>
        <v>1</v>
      </c>
      <c r="D25" s="64">
        <f>'2016_Referendum_people''s veto'!D28</f>
        <v>1</v>
      </c>
      <c r="E25" s="64">
        <f>'2016_Referendum_people''s veto'!E28</f>
        <v>0.02</v>
      </c>
      <c r="F25" s="64">
        <f>'2016_Referendum_people''s veto'!F28</f>
        <v>0.02</v>
      </c>
      <c r="G25" s="64">
        <f>'2016_Referendum_people''s veto'!G28</f>
        <v>90</v>
      </c>
      <c r="H25" s="64">
        <f>'2016_Referendum_people''s veto'!H28</f>
        <v>0</v>
      </c>
      <c r="I25" s="64">
        <f>'2016_Referendum_people''s veto'!I28</f>
        <v>1</v>
      </c>
      <c r="J25" s="64">
        <f>'2016_Referendum_people''s veto'!J28</f>
        <v>2016</v>
      </c>
      <c r="K25" s="64">
        <f>'2016_Referendum_people''s veto'!K28</f>
        <v>0.5</v>
      </c>
    </row>
    <row r="26" spans="1:11" x14ac:dyDescent="0.2">
      <c r="A26" t="str">
        <f>'2016_Referendum_people''s veto'!A29</f>
        <v>Ohio</v>
      </c>
      <c r="B26" s="64">
        <f>'2016_Referendum_people''s veto'!B29</f>
        <v>2016</v>
      </c>
      <c r="C26" s="64">
        <f>'2016_Referendum_people''s veto'!C29</f>
        <v>1</v>
      </c>
      <c r="D26" s="64">
        <f>'2016_Referendum_people''s veto'!D29</f>
        <v>0.38500000000000001</v>
      </c>
      <c r="E26" s="64">
        <f>'2016_Referendum_people''s veto'!E29</f>
        <v>0.06</v>
      </c>
      <c r="F26" s="64">
        <f>'2016_Referendum_people''s veto'!F29</f>
        <v>2.3099999999999999E-2</v>
      </c>
      <c r="G26" s="64">
        <f>'2016_Referendum_people''s veto'!G29</f>
        <v>90</v>
      </c>
      <c r="H26" s="64">
        <f>'2016_Referendum_people''s veto'!H29</f>
        <v>0</v>
      </c>
      <c r="I26" s="64">
        <f>'2016_Referendum_people''s veto'!I29</f>
        <v>1</v>
      </c>
      <c r="J26" s="64">
        <f>'2016_Referendum_people''s veto'!J29</f>
        <v>2011</v>
      </c>
      <c r="K26" s="64">
        <f>'2016_Referendum_people''s veto'!K29</f>
        <v>0.5</v>
      </c>
    </row>
    <row r="27" spans="1:11" x14ac:dyDescent="0.2">
      <c r="A27" t="str">
        <f>'2016_Referendum_people''s veto'!A30</f>
        <v>Oklahoma</v>
      </c>
      <c r="B27" s="64">
        <f>'2016_Referendum_people''s veto'!B30</f>
        <v>2016</v>
      </c>
      <c r="C27" s="64">
        <f>'2016_Referendum_people''s veto'!C30</f>
        <v>1</v>
      </c>
      <c r="D27" s="64">
        <f>'2016_Referendum_people''s veto'!D30</f>
        <v>0.32300000000000001</v>
      </c>
      <c r="E27" s="64">
        <f>'2016_Referendum_people''s veto'!E30</f>
        <v>0.05</v>
      </c>
      <c r="F27" s="64">
        <f>'2016_Referendum_people''s veto'!F30</f>
        <v>1.6150000000000001E-2</v>
      </c>
      <c r="G27" s="64">
        <f>'2016_Referendum_people''s veto'!G30</f>
        <v>90</v>
      </c>
      <c r="H27" s="64">
        <f>'2016_Referendum_people''s veto'!H30</f>
        <v>0</v>
      </c>
      <c r="I27" s="64">
        <f>'2016_Referendum_people''s veto'!I30</f>
        <v>1</v>
      </c>
      <c r="J27" s="64">
        <f>'2016_Referendum_people''s veto'!J30</f>
        <v>1970</v>
      </c>
      <c r="K27" s="64">
        <f>'2016_Referendum_people''s veto'!K30</f>
        <v>0.5</v>
      </c>
    </row>
    <row r="28" spans="1:11" x14ac:dyDescent="0.2">
      <c r="A28" t="str">
        <f>'2016_Referendum_people''s veto'!A31</f>
        <v>Oregon</v>
      </c>
      <c r="B28" s="64">
        <f>'2016_Referendum_people''s veto'!B31</f>
        <v>2016</v>
      </c>
      <c r="C28" s="64">
        <f>'2016_Referendum_people''s veto'!C31</f>
        <v>1</v>
      </c>
      <c r="D28" s="64">
        <f>'2016_Referendum_people''s veto'!D31</f>
        <v>0.51800000000000002</v>
      </c>
      <c r="E28" s="64">
        <f>'2016_Referendum_people''s veto'!E31</f>
        <v>0.04</v>
      </c>
      <c r="F28" s="64">
        <f>'2016_Referendum_people''s veto'!F31</f>
        <v>2.0720000000000002E-2</v>
      </c>
      <c r="G28" s="64">
        <f>'2016_Referendum_people''s veto'!G31</f>
        <v>90</v>
      </c>
      <c r="H28" s="64">
        <f>'2016_Referendum_people''s veto'!H31</f>
        <v>0</v>
      </c>
      <c r="I28" s="64">
        <f>'2016_Referendum_people''s veto'!I31</f>
        <v>1</v>
      </c>
      <c r="J28" s="64">
        <f>'2016_Referendum_people''s veto'!J31</f>
        <v>2014</v>
      </c>
      <c r="K28" s="64">
        <f>'2016_Referendum_people''s veto'!K31</f>
        <v>0.5</v>
      </c>
    </row>
    <row r="29" spans="1:11" x14ac:dyDescent="0.2">
      <c r="A29" t="str">
        <f>'2016_Referendum_people''s veto'!A32</f>
        <v>Rhode Island</v>
      </c>
      <c r="B29" s="64">
        <f>'2016_Referendum_people''s veto'!B32</f>
        <v>2016</v>
      </c>
      <c r="C29" s="64">
        <f>'2016_Referendum_people''s veto'!C32</f>
        <v>0</v>
      </c>
      <c r="D29" s="64">
        <f>'2016_Referendum_people''s veto'!D32</f>
        <v>0.40400000000000003</v>
      </c>
      <c r="E29" s="64">
        <f>'2016_Referendum_people''s veto'!E32</f>
        <v>-99</v>
      </c>
      <c r="F29" s="64">
        <f>'2016_Referendum_people''s veto'!F32</f>
        <v>-99</v>
      </c>
      <c r="G29" s="64">
        <f>'2016_Referendum_people''s veto'!G32</f>
        <v>-99</v>
      </c>
      <c r="H29" s="64">
        <f>'2016_Referendum_people''s veto'!H32</f>
        <v>-99</v>
      </c>
      <c r="I29" s="64">
        <f>'2016_Referendum_people''s veto'!I32</f>
        <v>-99</v>
      </c>
      <c r="J29" s="64">
        <f>'2016_Referendum_people''s veto'!J32</f>
        <v>-99</v>
      </c>
      <c r="K29" s="64">
        <f>'2016_Referendum_people''s veto'!K32</f>
        <v>-99</v>
      </c>
    </row>
    <row r="30" spans="1:11" x14ac:dyDescent="0.2">
      <c r="A30" t="str">
        <f>'2016_Referendum_people''s veto'!A33</f>
        <v>South Dakota</v>
      </c>
      <c r="B30" s="64">
        <f>'2016_Referendum_people''s veto'!B33</f>
        <v>2016</v>
      </c>
      <c r="C30" s="64">
        <f>'2016_Referendum_people''s veto'!C33</f>
        <v>1</v>
      </c>
      <c r="D30" s="64">
        <f>'2016_Referendum_people''s veto'!D33</f>
        <v>0.437</v>
      </c>
      <c r="E30" s="64">
        <f>'2016_Referendum_people''s veto'!E33</f>
        <v>0.05</v>
      </c>
      <c r="F30" s="64">
        <f>'2016_Referendum_people''s veto'!F33</f>
        <v>2.1850000000000001E-2</v>
      </c>
      <c r="G30" s="64">
        <f>'2016_Referendum_people''s veto'!G33</f>
        <v>90</v>
      </c>
      <c r="H30" s="64">
        <f>'2016_Referendum_people''s veto'!H33</f>
        <v>0</v>
      </c>
      <c r="I30" s="64">
        <f>'2016_Referendum_people''s veto'!I33</f>
        <v>1</v>
      </c>
      <c r="J30" s="64">
        <f>'2016_Referendum_people''s veto'!J33</f>
        <v>2016</v>
      </c>
      <c r="K30" s="64">
        <f>'2016_Referendum_people''s veto'!K33</f>
        <v>0.5</v>
      </c>
    </row>
    <row r="31" spans="1:11" x14ac:dyDescent="0.2">
      <c r="A31" t="str">
        <f>'2016_Referendum_people''s veto'!A34</f>
        <v>Utah</v>
      </c>
      <c r="B31" s="64">
        <f>'2016_Referendum_people''s veto'!B34</f>
        <v>2016</v>
      </c>
      <c r="C31" s="64">
        <f>'2016_Referendum_people''s veto'!C34</f>
        <v>1</v>
      </c>
      <c r="D31" s="64">
        <f>'2016_Referendum_people''s veto'!D34</f>
        <v>0.53300000000000003</v>
      </c>
      <c r="E31" s="64">
        <f>'2016_Referendum_people''s veto'!E34</f>
        <v>0.08</v>
      </c>
      <c r="F31" s="64">
        <f>'2016_Referendum_people''s veto'!F34</f>
        <v>4.2640000000000004E-2</v>
      </c>
      <c r="G31" s="64">
        <f>'2016_Referendum_people''s veto'!G34</f>
        <v>40</v>
      </c>
      <c r="H31" s="64">
        <f>'2016_Referendum_people''s veto'!H34</f>
        <v>0</v>
      </c>
      <c r="I31" s="64">
        <f>'2016_Referendum_people''s veto'!I34</f>
        <v>1</v>
      </c>
      <c r="J31" s="64">
        <f>'2016_Referendum_people''s veto'!J34</f>
        <v>2007</v>
      </c>
      <c r="K31" s="64">
        <f>'2016_Referendum_people''s veto'!K34</f>
        <v>0.5</v>
      </c>
    </row>
    <row r="32" spans="1:11" x14ac:dyDescent="0.2">
      <c r="A32" t="str">
        <f>'2016_Referendum_people''s veto'!A35</f>
        <v>Washington</v>
      </c>
      <c r="B32" s="64">
        <f>'2016_Referendum_people''s veto'!B35</f>
        <v>2016</v>
      </c>
      <c r="C32" s="64">
        <f>'2016_Referendum_people''s veto'!C35</f>
        <v>1</v>
      </c>
      <c r="D32" s="64">
        <f>'2016_Referendum_people''s veto'!D35</f>
        <v>0.58899999999999997</v>
      </c>
      <c r="E32" s="64">
        <f>'2016_Referendum_people''s veto'!E35</f>
        <v>0.04</v>
      </c>
      <c r="F32" s="64">
        <f>'2016_Referendum_people''s veto'!F35</f>
        <v>2.3559999999999998E-2</v>
      </c>
      <c r="G32" s="64">
        <f>'2016_Referendum_people''s veto'!G35</f>
        <v>90</v>
      </c>
      <c r="H32" s="64">
        <f>'2016_Referendum_people''s veto'!H35</f>
        <v>0</v>
      </c>
      <c r="I32" s="64">
        <f>'2016_Referendum_people''s veto'!I35</f>
        <v>1</v>
      </c>
      <c r="J32" s="64">
        <f>'2016_Referendum_people''s veto'!J35</f>
        <v>2012</v>
      </c>
      <c r="K32" s="64">
        <f>'2016_Referendum_people''s veto'!K35</f>
        <v>0.5</v>
      </c>
    </row>
    <row r="33" spans="1:11" x14ac:dyDescent="0.2">
      <c r="A33" t="str">
        <f>'2016_Referendum_people''s veto'!A36</f>
        <v>Wisconsin</v>
      </c>
      <c r="B33" s="64">
        <f>'2016_Referendum_people''s veto'!B36</f>
        <v>2016</v>
      </c>
      <c r="C33" s="64">
        <f>'2016_Referendum_people''s veto'!C36</f>
        <v>0</v>
      </c>
      <c r="D33" s="64">
        <f>'2016_Referendum_people''s veto'!D36</f>
        <v>0.53800000000000003</v>
      </c>
      <c r="E33" s="64">
        <f>'2016_Referendum_people''s veto'!E36</f>
        <v>-99</v>
      </c>
      <c r="F33" s="64">
        <f>'2016_Referendum_people''s veto'!F36</f>
        <v>-99</v>
      </c>
      <c r="G33" s="64">
        <f>'2016_Referendum_people''s veto'!G36</f>
        <v>-99</v>
      </c>
      <c r="H33" s="64">
        <f>'2016_Referendum_people''s veto'!H36</f>
        <v>-99</v>
      </c>
      <c r="I33" s="64">
        <f>'2016_Referendum_people''s veto'!I36</f>
        <v>-99</v>
      </c>
      <c r="J33" s="64">
        <f>'2016_Referendum_people''s veto'!J36</f>
        <v>-99</v>
      </c>
      <c r="K33" s="64">
        <f>'2016_Referendum_people''s veto'!K36</f>
        <v>-99</v>
      </c>
    </row>
    <row r="34" spans="1:11" x14ac:dyDescent="0.2">
      <c r="A34" t="str">
        <f>'2016_Referendum_people''s veto'!A37</f>
        <v>Wyoming</v>
      </c>
      <c r="B34" s="64">
        <f>'2016_Referendum_people''s veto'!B37</f>
        <v>2016</v>
      </c>
      <c r="C34" s="64">
        <f>'2016_Referendum_people''s veto'!C37</f>
        <v>1</v>
      </c>
      <c r="D34" s="64">
        <f>'2016_Referendum_people''s veto'!D37</f>
        <v>0.39100000000000001</v>
      </c>
      <c r="E34" s="64">
        <f>'2016_Referendum_people''s veto'!E37</f>
        <v>0.15</v>
      </c>
      <c r="F34" s="64">
        <f>'2016_Referendum_people''s veto'!F37</f>
        <v>5.8650000000000001E-2</v>
      </c>
      <c r="G34" s="64">
        <f>'2016_Referendum_people''s veto'!G37</f>
        <v>90</v>
      </c>
      <c r="H34" s="64">
        <f>'2016_Referendum_people''s veto'!H37</f>
        <v>0</v>
      </c>
      <c r="I34" s="64">
        <f>'2016_Referendum_people''s veto'!I37</f>
        <v>1</v>
      </c>
      <c r="J34" s="64">
        <f>'2016_Referendum_people''s veto'!J37</f>
        <v>1996</v>
      </c>
      <c r="K34" s="64">
        <f>'2016_Referendum_people''s veto'!K37</f>
        <v>0.5</v>
      </c>
    </row>
  </sheetData>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R77"/>
  <sheetViews>
    <sheetView tabSelected="1" zoomScaleNormal="150" zoomScalePageLayoutView="150" workbookViewId="0">
      <selection activeCell="J31" sqref="J31"/>
    </sheetView>
  </sheetViews>
  <sheetFormatPr baseColWidth="10" defaultColWidth="11" defaultRowHeight="16" x14ac:dyDescent="0.2"/>
  <cols>
    <col min="1" max="3" width="11" style="2"/>
    <col min="4" max="5" width="11.6640625" style="2" customWidth="1"/>
    <col min="6" max="13" width="11" style="2"/>
    <col min="14" max="14" width="255.83203125" style="2" bestFit="1" customWidth="1"/>
    <col min="15" max="15" width="11" style="2"/>
    <col min="16" max="16" width="19.6640625" style="2" bestFit="1" customWidth="1"/>
    <col min="17" max="16384" width="11" style="2"/>
  </cols>
  <sheetData>
    <row r="3" spans="1:18" x14ac:dyDescent="0.2">
      <c r="B3" s="2" t="s">
        <v>138</v>
      </c>
    </row>
    <row r="4" spans="1:18" x14ac:dyDescent="0.2">
      <c r="B4" s="2" t="s">
        <v>139</v>
      </c>
    </row>
    <row r="6" spans="1:18" x14ac:dyDescent="0.2">
      <c r="C6" s="2" t="s">
        <v>140</v>
      </c>
      <c r="P6" s="45"/>
    </row>
    <row r="7" spans="1:18" s="44" customFormat="1" ht="88" customHeight="1" x14ac:dyDescent="0.2">
      <c r="A7" s="41"/>
      <c r="B7" s="42" t="s">
        <v>105</v>
      </c>
      <c r="C7" s="42" t="s">
        <v>106</v>
      </c>
      <c r="D7" s="42" t="s">
        <v>107</v>
      </c>
      <c r="E7" s="42" t="s">
        <v>108</v>
      </c>
      <c r="F7" s="42" t="s">
        <v>109</v>
      </c>
      <c r="G7" s="42" t="s">
        <v>110</v>
      </c>
      <c r="H7" s="42" t="s">
        <v>141</v>
      </c>
      <c r="I7" s="42" t="s">
        <v>112</v>
      </c>
      <c r="J7" s="42" t="s">
        <v>113</v>
      </c>
      <c r="K7" s="42" t="s">
        <v>275</v>
      </c>
      <c r="L7" s="78" t="s">
        <v>283</v>
      </c>
      <c r="M7" s="78" t="s">
        <v>287</v>
      </c>
      <c r="N7" s="42" t="s">
        <v>142</v>
      </c>
      <c r="P7" s="46" t="s">
        <v>143</v>
      </c>
    </row>
    <row r="8" spans="1:18" s="26" customFormat="1" x14ac:dyDescent="0.2">
      <c r="A8" s="24" t="s">
        <v>20</v>
      </c>
      <c r="B8" s="25">
        <v>2016</v>
      </c>
      <c r="C8" s="26">
        <v>1</v>
      </c>
      <c r="D8" s="97">
        <v>0.49</v>
      </c>
      <c r="E8" s="27">
        <f>'original data'!J5/100</f>
        <v>0.1</v>
      </c>
      <c r="F8" s="26">
        <f t="shared" ref="F8:F13" si="0">D8*E8</f>
        <v>4.9000000000000002E-2</v>
      </c>
      <c r="G8" s="28">
        <f>'original data'!K5</f>
        <v>365</v>
      </c>
      <c r="H8" s="26">
        <v>0</v>
      </c>
      <c r="I8" s="26">
        <v>1</v>
      </c>
      <c r="J8" s="80">
        <v>2016</v>
      </c>
      <c r="K8" s="27">
        <v>0.5</v>
      </c>
      <c r="L8" s="74"/>
      <c r="M8" s="79" t="s">
        <v>294</v>
      </c>
      <c r="N8" s="26" t="s">
        <v>21</v>
      </c>
      <c r="R8" s="26" t="s">
        <v>144</v>
      </c>
    </row>
    <row r="9" spans="1:18" s="26" customFormat="1" x14ac:dyDescent="0.2">
      <c r="A9" s="24" t="s">
        <v>25</v>
      </c>
      <c r="B9" s="25">
        <v>2016</v>
      </c>
      <c r="C9" s="26">
        <v>1</v>
      </c>
      <c r="D9" s="97">
        <v>0.35699999999999998</v>
      </c>
      <c r="E9" s="27">
        <f>'original data'!J6/100</f>
        <v>0.1</v>
      </c>
      <c r="F9" s="26">
        <f t="shared" si="0"/>
        <v>3.5700000000000003E-2</v>
      </c>
      <c r="G9" s="28">
        <f>'original data'!K6</f>
        <v>730</v>
      </c>
      <c r="H9" s="26">
        <v>0</v>
      </c>
      <c r="I9" s="26">
        <v>1</v>
      </c>
      <c r="J9" s="80">
        <v>2016</v>
      </c>
      <c r="K9" s="27">
        <v>0.5</v>
      </c>
      <c r="L9" s="74"/>
      <c r="M9" s="79" t="s">
        <v>295</v>
      </c>
    </row>
    <row r="10" spans="1:18" s="26" customFormat="1" x14ac:dyDescent="0.2">
      <c r="A10" s="24" t="s">
        <v>28</v>
      </c>
      <c r="B10" s="25">
        <v>2016</v>
      </c>
      <c r="C10" s="26">
        <v>1</v>
      </c>
      <c r="D10" s="97">
        <v>0.36499999999999999</v>
      </c>
      <c r="E10" s="27">
        <f>'original data'!J7/100</f>
        <v>0.08</v>
      </c>
      <c r="F10" s="26">
        <f t="shared" si="0"/>
        <v>2.92E-2</v>
      </c>
      <c r="G10" s="75">
        <v>600</v>
      </c>
      <c r="H10" s="26">
        <v>0</v>
      </c>
      <c r="I10" s="26">
        <v>1</v>
      </c>
      <c r="J10" s="80">
        <v>2016</v>
      </c>
      <c r="K10" s="27">
        <v>0.5</v>
      </c>
      <c r="L10" s="74"/>
      <c r="M10" s="79" t="s">
        <v>299</v>
      </c>
      <c r="N10" s="26" t="s">
        <v>145</v>
      </c>
      <c r="P10" s="26" t="s">
        <v>14</v>
      </c>
    </row>
    <row r="11" spans="1:18" s="26" customFormat="1" x14ac:dyDescent="0.2">
      <c r="A11" s="24" t="s">
        <v>30</v>
      </c>
      <c r="B11" s="25">
        <v>2016</v>
      </c>
      <c r="C11" s="26">
        <v>1</v>
      </c>
      <c r="D11" s="97">
        <v>0.308</v>
      </c>
      <c r="E11" s="27">
        <f>'original data'!J8/100</f>
        <v>0.05</v>
      </c>
      <c r="F11" s="26">
        <f t="shared" si="0"/>
        <v>1.54E-2</v>
      </c>
      <c r="G11" s="28">
        <f>'original data'!K8</f>
        <v>180</v>
      </c>
      <c r="H11" s="26">
        <v>0</v>
      </c>
      <c r="I11" s="26">
        <v>1</v>
      </c>
      <c r="J11" s="80">
        <v>2016</v>
      </c>
      <c r="K11" s="27">
        <v>0.5</v>
      </c>
      <c r="L11" s="74"/>
      <c r="M11" s="79" t="s">
        <v>300</v>
      </c>
      <c r="N11" s="26" t="s">
        <v>146</v>
      </c>
    </row>
    <row r="12" spans="1:18" s="26" customFormat="1" x14ac:dyDescent="0.2">
      <c r="A12" s="24" t="s">
        <v>31</v>
      </c>
      <c r="B12" s="25">
        <v>2016</v>
      </c>
      <c r="C12" s="26">
        <v>1</v>
      </c>
      <c r="D12" s="97">
        <v>0.49099999999999999</v>
      </c>
      <c r="E12" s="27">
        <f>'original data'!J9/100</f>
        <v>0.05</v>
      </c>
      <c r="F12" s="26">
        <f t="shared" si="0"/>
        <v>2.4550000000000002E-2</v>
      </c>
      <c r="G12" s="28">
        <f>'original data'!K9</f>
        <v>180</v>
      </c>
      <c r="H12" s="26">
        <v>0</v>
      </c>
      <c r="I12" s="26">
        <v>1</v>
      </c>
      <c r="J12" s="80">
        <v>2016</v>
      </c>
      <c r="K12" s="27">
        <v>0.5</v>
      </c>
      <c r="L12" s="74"/>
      <c r="M12" s="79" t="s">
        <v>302</v>
      </c>
      <c r="N12" s="26" t="s">
        <v>147</v>
      </c>
    </row>
    <row r="13" spans="1:18" s="26" customFormat="1" x14ac:dyDescent="0.2">
      <c r="A13" s="24" t="s">
        <v>34</v>
      </c>
      <c r="B13" s="25">
        <v>2016</v>
      </c>
      <c r="C13" s="26">
        <v>1</v>
      </c>
      <c r="D13" s="97">
        <v>0.53900000000000003</v>
      </c>
      <c r="E13" s="27">
        <v>0.08</v>
      </c>
      <c r="F13" s="26">
        <f t="shared" si="0"/>
        <v>4.3120000000000006E-2</v>
      </c>
      <c r="G13" s="28">
        <f>365*2</f>
        <v>730</v>
      </c>
      <c r="H13" s="26">
        <v>0</v>
      </c>
      <c r="I13" s="26">
        <v>1</v>
      </c>
      <c r="J13" s="29">
        <v>2016</v>
      </c>
      <c r="K13" s="27">
        <v>0.5</v>
      </c>
      <c r="L13" s="74"/>
      <c r="M13" s="74"/>
      <c r="N13" s="26" t="s">
        <v>148</v>
      </c>
      <c r="P13" s="26" t="s">
        <v>149</v>
      </c>
    </row>
    <row r="14" spans="1:18" s="32" customFormat="1" ht="16.5" customHeight="1" x14ac:dyDescent="0.2">
      <c r="A14" s="30" t="s">
        <v>40</v>
      </c>
      <c r="B14" s="31">
        <v>2016</v>
      </c>
      <c r="C14" s="32">
        <v>0</v>
      </c>
      <c r="D14" s="97">
        <v>0.38600000000000001</v>
      </c>
      <c r="E14" s="33">
        <v>-99</v>
      </c>
      <c r="F14" s="32">
        <v>-99</v>
      </c>
      <c r="G14" s="34">
        <v>-99</v>
      </c>
      <c r="H14" s="32">
        <v>-99</v>
      </c>
      <c r="I14" s="32">
        <v>-99</v>
      </c>
      <c r="J14" s="35">
        <v>-99</v>
      </c>
      <c r="K14" s="33">
        <v>0.5</v>
      </c>
      <c r="L14" s="74"/>
      <c r="M14" s="74"/>
      <c r="N14" s="36" t="s">
        <v>150</v>
      </c>
      <c r="P14" s="37"/>
    </row>
    <row r="15" spans="1:18" s="26" customFormat="1" x14ac:dyDescent="0.2">
      <c r="A15" s="24" t="s">
        <v>42</v>
      </c>
      <c r="B15" s="25">
        <v>2016</v>
      </c>
      <c r="C15" s="26">
        <v>1</v>
      </c>
      <c r="D15" s="97">
        <v>0.39100000000000001</v>
      </c>
      <c r="E15" s="27">
        <f>'original data'!J12/100</f>
        <v>0.06</v>
      </c>
      <c r="F15" s="26">
        <f>D15*E15</f>
        <v>2.3460000000000002E-2</v>
      </c>
      <c r="G15" s="28">
        <f>'original data'!K12</f>
        <v>540</v>
      </c>
      <c r="H15" s="26">
        <v>0</v>
      </c>
      <c r="I15" s="26">
        <v>1</v>
      </c>
      <c r="J15" s="72">
        <v>2006</v>
      </c>
      <c r="K15" s="27">
        <v>0.5</v>
      </c>
      <c r="L15" s="74"/>
      <c r="M15" s="79" t="s">
        <v>305</v>
      </c>
      <c r="N15" s="26" t="s">
        <v>151</v>
      </c>
    </row>
    <row r="16" spans="1:18" s="32" customFormat="1" x14ac:dyDescent="0.2">
      <c r="A16" s="30" t="s">
        <v>45</v>
      </c>
      <c r="B16" s="31">
        <v>2016</v>
      </c>
      <c r="C16" s="32">
        <v>1</v>
      </c>
      <c r="D16" s="97">
        <v>0.38300000000000001</v>
      </c>
      <c r="E16" s="33">
        <v>0.08</v>
      </c>
      <c r="F16" s="32">
        <f>D16*E16</f>
        <v>3.0640000000000001E-2</v>
      </c>
      <c r="G16" s="34">
        <v>540</v>
      </c>
      <c r="H16" s="32">
        <v>0</v>
      </c>
      <c r="I16" s="32">
        <v>1</v>
      </c>
      <c r="J16" s="32">
        <v>1980</v>
      </c>
      <c r="K16" s="33">
        <v>0.5</v>
      </c>
      <c r="L16" s="74" t="s">
        <v>313</v>
      </c>
      <c r="M16" s="79" t="s">
        <v>312</v>
      </c>
      <c r="N16" s="32" t="s">
        <v>311</v>
      </c>
      <c r="P16" s="37"/>
    </row>
    <row r="17" spans="1:16" s="32" customFormat="1" x14ac:dyDescent="0.2">
      <c r="A17" s="30" t="s">
        <v>49</v>
      </c>
      <c r="B17" s="31">
        <v>2016</v>
      </c>
      <c r="C17" s="32">
        <v>0</v>
      </c>
      <c r="D17" s="97">
        <v>0.45300000000000001</v>
      </c>
      <c r="E17" s="33">
        <v>-99</v>
      </c>
      <c r="F17" s="32">
        <v>-99</v>
      </c>
      <c r="G17" s="34">
        <v>-99</v>
      </c>
      <c r="H17" s="32">
        <v>0</v>
      </c>
      <c r="I17" s="32">
        <v>1</v>
      </c>
      <c r="J17" s="32">
        <v>-99</v>
      </c>
      <c r="K17" s="33">
        <v>0.5</v>
      </c>
      <c r="L17" s="74"/>
      <c r="M17" s="74"/>
      <c r="N17" s="32" t="s">
        <v>152</v>
      </c>
      <c r="P17" s="37"/>
    </row>
    <row r="18" spans="1:16" s="32" customFormat="1" x14ac:dyDescent="0.2">
      <c r="A18" s="30" t="s">
        <v>50</v>
      </c>
      <c r="B18" s="31">
        <v>2016</v>
      </c>
      <c r="C18" s="32">
        <v>0</v>
      </c>
      <c r="D18" s="97">
        <v>0.33700000000000002</v>
      </c>
      <c r="E18" s="33">
        <v>-99</v>
      </c>
      <c r="F18" s="32">
        <v>-99</v>
      </c>
      <c r="G18" s="34">
        <v>-99</v>
      </c>
      <c r="H18" s="32">
        <v>-99</v>
      </c>
      <c r="I18" s="32">
        <v>1</v>
      </c>
      <c r="J18" s="32">
        <v>-99</v>
      </c>
      <c r="K18" s="33">
        <v>0.5</v>
      </c>
      <c r="L18" s="74"/>
      <c r="M18" s="74"/>
      <c r="N18" s="32" t="s">
        <v>152</v>
      </c>
      <c r="P18" s="37"/>
    </row>
    <row r="19" spans="1:16" s="32" customFormat="1" x14ac:dyDescent="0.2">
      <c r="A19" s="30" t="s">
        <v>52</v>
      </c>
      <c r="B19" s="31">
        <v>2016</v>
      </c>
      <c r="C19" s="32">
        <v>1</v>
      </c>
      <c r="D19" s="97">
        <v>0.60499999999999998</v>
      </c>
      <c r="E19" s="33">
        <f>'original data'!J16/100</f>
        <v>0.1</v>
      </c>
      <c r="F19" s="32">
        <f>D19*E19</f>
        <v>6.0499999999999998E-2</v>
      </c>
      <c r="G19" s="34">
        <f>'original data'!K16</f>
        <v>540</v>
      </c>
      <c r="H19" s="32">
        <v>0</v>
      </c>
      <c r="I19" s="32">
        <v>1</v>
      </c>
      <c r="J19" s="32">
        <v>2016</v>
      </c>
      <c r="K19" s="33">
        <v>0.5</v>
      </c>
      <c r="L19" s="74"/>
      <c r="M19" s="74"/>
      <c r="N19" s="32" t="s">
        <v>153</v>
      </c>
      <c r="P19" s="37"/>
    </row>
    <row r="20" spans="1:16" s="32" customFormat="1" x14ac:dyDescent="0.2">
      <c r="A20" s="30" t="s">
        <v>54</v>
      </c>
      <c r="B20" s="31">
        <v>2016</v>
      </c>
      <c r="C20" s="32">
        <v>0</v>
      </c>
      <c r="D20" s="97">
        <v>0.44700000000000001</v>
      </c>
      <c r="E20" s="33">
        <v>-99</v>
      </c>
      <c r="F20" s="32">
        <v>-99</v>
      </c>
      <c r="G20" s="34">
        <v>-99</v>
      </c>
      <c r="H20" s="32">
        <v>-99</v>
      </c>
      <c r="I20" s="32">
        <v>-99</v>
      </c>
      <c r="J20" s="32">
        <v>-99</v>
      </c>
      <c r="K20" s="33">
        <v>0.5</v>
      </c>
      <c r="L20" s="74"/>
      <c r="M20" s="74"/>
      <c r="N20" s="32" t="s">
        <v>154</v>
      </c>
      <c r="P20" s="37"/>
    </row>
    <row r="21" spans="1:16" s="32" customFormat="1" x14ac:dyDescent="0.2">
      <c r="A21" s="30" t="s">
        <v>55</v>
      </c>
      <c r="B21" s="31">
        <v>2016</v>
      </c>
      <c r="C21" s="32">
        <v>1</v>
      </c>
      <c r="D21" s="97">
        <v>0.42799999999999999</v>
      </c>
      <c r="E21" s="74">
        <v>0.03</v>
      </c>
      <c r="F21" s="32">
        <f>D21*E21</f>
        <v>1.2839999999999999E-2</v>
      </c>
      <c r="G21" s="75">
        <v>56</v>
      </c>
      <c r="H21" s="32">
        <v>0</v>
      </c>
      <c r="I21" s="32">
        <v>1</v>
      </c>
      <c r="J21" s="32">
        <v>2016</v>
      </c>
      <c r="K21" s="33">
        <v>0.5</v>
      </c>
      <c r="L21" s="74" t="s">
        <v>315</v>
      </c>
      <c r="M21" s="79" t="s">
        <v>316</v>
      </c>
      <c r="N21" s="32" t="s">
        <v>155</v>
      </c>
      <c r="P21" s="37" t="s">
        <v>156</v>
      </c>
    </row>
    <row r="22" spans="1:16" s="32" customFormat="1" x14ac:dyDescent="0.2">
      <c r="A22" s="30" t="s">
        <v>58</v>
      </c>
      <c r="B22" s="31">
        <v>2016</v>
      </c>
      <c r="C22" s="32">
        <v>1</v>
      </c>
      <c r="D22" s="97">
        <v>0.45100000000000001</v>
      </c>
      <c r="E22" s="33">
        <f>'original data'!J19/100</f>
        <v>0.08</v>
      </c>
      <c r="F22" s="32">
        <f>D22*E22</f>
        <v>3.6080000000000001E-2</v>
      </c>
      <c r="G22" s="34">
        <f>'original data'!K19</f>
        <v>180</v>
      </c>
      <c r="H22" s="32">
        <v>0</v>
      </c>
      <c r="I22" s="32">
        <v>1</v>
      </c>
      <c r="J22" s="32">
        <v>2016</v>
      </c>
      <c r="K22" s="33">
        <v>0.5</v>
      </c>
      <c r="L22" s="74"/>
      <c r="M22" s="74"/>
      <c r="N22" s="32" t="s">
        <v>157</v>
      </c>
      <c r="P22" s="37"/>
    </row>
    <row r="23" spans="1:16" s="32" customFormat="1" x14ac:dyDescent="0.2">
      <c r="A23" s="30" t="s">
        <v>60</v>
      </c>
      <c r="B23" s="31">
        <v>2016</v>
      </c>
      <c r="C23" s="32">
        <v>0</v>
      </c>
      <c r="D23" s="97">
        <v>0.499</v>
      </c>
      <c r="E23" s="33">
        <v>-99</v>
      </c>
      <c r="F23" s="32">
        <v>-99</v>
      </c>
      <c r="G23" s="34">
        <v>-99</v>
      </c>
      <c r="H23" s="32">
        <v>-99</v>
      </c>
      <c r="I23" s="32">
        <v>1</v>
      </c>
      <c r="J23" s="32">
        <v>-99</v>
      </c>
      <c r="K23" s="33">
        <v>0.5</v>
      </c>
      <c r="L23" s="74"/>
      <c r="M23" s="74"/>
      <c r="N23" s="32" t="s">
        <v>158</v>
      </c>
      <c r="P23" s="37"/>
    </row>
    <row r="24" spans="1:16" s="32" customFormat="1" x14ac:dyDescent="0.2">
      <c r="A24" s="30" t="s">
        <v>62</v>
      </c>
      <c r="B24" s="31">
        <v>2016</v>
      </c>
      <c r="C24" s="72">
        <v>1</v>
      </c>
      <c r="D24" s="97">
        <v>0.32700000000000001</v>
      </c>
      <c r="E24" s="74">
        <v>0.12</v>
      </c>
      <c r="F24" s="72">
        <f>D24*E24</f>
        <v>3.9239999999999997E-2</v>
      </c>
      <c r="G24" s="75">
        <v>365</v>
      </c>
      <c r="H24" s="72">
        <v>0</v>
      </c>
      <c r="I24" s="72">
        <v>1</v>
      </c>
      <c r="J24" s="72">
        <v>2015</v>
      </c>
      <c r="K24" s="33">
        <v>0.5</v>
      </c>
      <c r="L24" s="74" t="s">
        <v>284</v>
      </c>
      <c r="M24" s="79" t="s">
        <v>289</v>
      </c>
      <c r="N24" s="32" t="s">
        <v>159</v>
      </c>
      <c r="P24" s="37" t="s">
        <v>156</v>
      </c>
    </row>
    <row r="25" spans="1:16" s="32" customFormat="1" x14ac:dyDescent="0.2">
      <c r="A25" s="30" t="s">
        <v>65</v>
      </c>
      <c r="B25" s="31">
        <v>2016</v>
      </c>
      <c r="C25" s="32">
        <v>1</v>
      </c>
      <c r="D25" s="97">
        <v>0.60299999999999998</v>
      </c>
      <c r="E25" s="33">
        <f>'original data'!J22/100</f>
        <v>0.05</v>
      </c>
      <c r="F25" s="32">
        <f>D25*E25</f>
        <v>3.015E-2</v>
      </c>
      <c r="G25" s="34">
        <f>'original data'!K22</f>
        <v>540</v>
      </c>
      <c r="H25" s="32">
        <v>0</v>
      </c>
      <c r="I25" s="32">
        <v>1</v>
      </c>
      <c r="J25" s="32">
        <v>2016</v>
      </c>
      <c r="K25" s="33">
        <v>0.5</v>
      </c>
      <c r="L25" s="74"/>
      <c r="M25" s="74"/>
      <c r="N25" s="32" t="s">
        <v>160</v>
      </c>
      <c r="P25" s="37"/>
    </row>
    <row r="26" spans="1:16" s="32" customFormat="1" x14ac:dyDescent="0.2">
      <c r="A26" s="30" t="s">
        <v>69</v>
      </c>
      <c r="B26" s="31">
        <v>2016</v>
      </c>
      <c r="C26" s="32">
        <v>1</v>
      </c>
      <c r="D26" s="97">
        <v>0.63</v>
      </c>
      <c r="E26" s="33">
        <f>'original data'!J23/100</f>
        <v>0.05</v>
      </c>
      <c r="F26" s="32">
        <f>D26*E26</f>
        <v>3.15E-2</v>
      </c>
      <c r="G26" s="34">
        <f>'original data'!K23</f>
        <v>270</v>
      </c>
      <c r="H26" s="32">
        <v>0</v>
      </c>
      <c r="I26" s="32">
        <v>1</v>
      </c>
      <c r="J26" s="32">
        <v>2016</v>
      </c>
      <c r="K26" s="33">
        <v>0.5</v>
      </c>
      <c r="L26" s="74" t="s">
        <v>325</v>
      </c>
      <c r="M26" s="79" t="s">
        <v>324</v>
      </c>
      <c r="N26" s="32" t="s">
        <v>161</v>
      </c>
      <c r="P26" s="37"/>
    </row>
    <row r="27" spans="1:16" s="32" customFormat="1" ht="15" customHeight="1" x14ac:dyDescent="0.2">
      <c r="A27" s="30" t="s">
        <v>72</v>
      </c>
      <c r="B27" s="31">
        <v>2016</v>
      </c>
      <c r="C27" s="32">
        <v>1</v>
      </c>
      <c r="D27" s="97">
        <v>0.71699999999999997</v>
      </c>
      <c r="E27" s="33">
        <f>'original data'!J24/100</f>
        <v>7.0000000000000007E-2</v>
      </c>
      <c r="F27" s="32">
        <f>D27*E27</f>
        <v>5.0190000000000005E-2</v>
      </c>
      <c r="G27" s="34">
        <f>'original data'!K24</f>
        <v>730</v>
      </c>
      <c r="H27" s="32">
        <v>0</v>
      </c>
      <c r="I27" s="32">
        <v>1</v>
      </c>
      <c r="J27" s="72">
        <v>2014</v>
      </c>
      <c r="K27" s="33">
        <v>0.5</v>
      </c>
      <c r="L27" s="74"/>
      <c r="M27" s="74"/>
      <c r="N27" s="36" t="s">
        <v>162</v>
      </c>
      <c r="P27" s="37" t="s">
        <v>156</v>
      </c>
    </row>
    <row r="28" spans="1:16" s="32" customFormat="1" x14ac:dyDescent="0.2">
      <c r="A28" s="30" t="s">
        <v>73</v>
      </c>
      <c r="B28" s="31">
        <v>2016</v>
      </c>
      <c r="C28" s="32">
        <v>1</v>
      </c>
      <c r="D28" s="97">
        <v>0.32600000000000001</v>
      </c>
      <c r="E28" s="33">
        <f>'original data'!J25/100</f>
        <v>0.1</v>
      </c>
      <c r="F28" s="32">
        <f>D28*E28</f>
        <v>3.2600000000000004E-2</v>
      </c>
      <c r="G28" s="75">
        <v>365</v>
      </c>
      <c r="H28" s="32">
        <v>0</v>
      </c>
      <c r="I28" s="32">
        <v>1</v>
      </c>
      <c r="J28" s="32">
        <v>2016</v>
      </c>
      <c r="K28" s="33">
        <v>0.5</v>
      </c>
      <c r="L28" s="74"/>
      <c r="M28" s="74"/>
      <c r="N28" s="32" t="s">
        <v>163</v>
      </c>
      <c r="P28" s="37"/>
    </row>
    <row r="29" spans="1:16" s="32" customFormat="1" x14ac:dyDescent="0.2">
      <c r="A29" s="30" t="s">
        <v>77</v>
      </c>
      <c r="B29" s="31">
        <v>2016</v>
      </c>
      <c r="C29" s="32">
        <v>0</v>
      </c>
      <c r="D29" s="97">
        <v>0.60699999999999998</v>
      </c>
      <c r="E29" s="33">
        <v>-99</v>
      </c>
      <c r="F29" s="32">
        <v>-99</v>
      </c>
      <c r="G29" s="34">
        <v>-99</v>
      </c>
      <c r="H29" s="32">
        <v>-99</v>
      </c>
      <c r="I29" s="32">
        <v>1</v>
      </c>
      <c r="J29" s="32">
        <v>-99</v>
      </c>
      <c r="K29" s="33">
        <v>0.5</v>
      </c>
      <c r="L29" s="74"/>
      <c r="M29" s="74"/>
      <c r="P29" s="37"/>
    </row>
    <row r="30" spans="1:16" s="32" customFormat="1" x14ac:dyDescent="0.2">
      <c r="A30" s="30" t="s">
        <v>79</v>
      </c>
      <c r="B30" s="31">
        <v>2016</v>
      </c>
      <c r="C30" s="32">
        <v>0</v>
      </c>
      <c r="D30" s="97">
        <v>0.42099999999999999</v>
      </c>
      <c r="E30" s="33">
        <v>-99</v>
      </c>
      <c r="F30" s="32">
        <v>-99</v>
      </c>
      <c r="G30" s="34">
        <v>-99</v>
      </c>
      <c r="H30" s="32">
        <v>0</v>
      </c>
      <c r="I30" s="32">
        <v>1</v>
      </c>
      <c r="J30" s="32">
        <v>-99</v>
      </c>
      <c r="K30" s="33">
        <v>0.5</v>
      </c>
      <c r="L30" s="74"/>
      <c r="M30" s="74"/>
      <c r="N30" s="32" t="s">
        <v>164</v>
      </c>
      <c r="P30" s="37"/>
    </row>
    <row r="31" spans="1:16" s="32" customFormat="1" x14ac:dyDescent="0.2">
      <c r="A31" s="30" t="s">
        <v>81</v>
      </c>
      <c r="B31" s="31">
        <v>2016</v>
      </c>
      <c r="C31" s="32">
        <v>1</v>
      </c>
      <c r="D31" s="97">
        <v>1</v>
      </c>
      <c r="E31" s="33">
        <f>'original data'!J28/100</f>
        <v>0.02</v>
      </c>
      <c r="F31" s="32">
        <f>D31*E31</f>
        <v>0.02</v>
      </c>
      <c r="G31" s="34">
        <f>'original data'!K28</f>
        <v>365</v>
      </c>
      <c r="H31" s="32">
        <v>0</v>
      </c>
      <c r="I31" s="32">
        <v>1</v>
      </c>
      <c r="J31" s="32">
        <v>2016</v>
      </c>
      <c r="K31" s="33">
        <v>0.5</v>
      </c>
      <c r="L31" s="74"/>
      <c r="M31" s="74"/>
      <c r="N31" s="32" t="s">
        <v>165</v>
      </c>
      <c r="P31" s="37"/>
    </row>
    <row r="32" spans="1:16" s="32" customFormat="1" ht="19.5" customHeight="1" x14ac:dyDescent="0.2">
      <c r="A32" s="30" t="s">
        <v>82</v>
      </c>
      <c r="B32" s="31">
        <v>2016</v>
      </c>
      <c r="C32" s="32">
        <v>1</v>
      </c>
      <c r="D32" s="97">
        <v>0.38500000000000001</v>
      </c>
      <c r="E32" s="74">
        <v>0.06</v>
      </c>
      <c r="F32" s="32">
        <f>D32*E32</f>
        <v>2.3099999999999999E-2</v>
      </c>
      <c r="G32" s="75">
        <v>445</v>
      </c>
      <c r="H32" s="32">
        <v>0</v>
      </c>
      <c r="I32" s="32">
        <v>1</v>
      </c>
      <c r="J32" s="72">
        <v>2015</v>
      </c>
      <c r="K32" s="33">
        <v>0.5</v>
      </c>
      <c r="L32" s="74"/>
      <c r="M32" s="79" t="s">
        <v>329</v>
      </c>
      <c r="N32" s="36" t="s">
        <v>166</v>
      </c>
      <c r="P32" s="37"/>
    </row>
    <row r="33" spans="1:16" s="32" customFormat="1" x14ac:dyDescent="0.2">
      <c r="A33" s="30" t="s">
        <v>87</v>
      </c>
      <c r="B33" s="31">
        <v>2016</v>
      </c>
      <c r="C33" s="32">
        <v>1</v>
      </c>
      <c r="D33" s="97">
        <v>0.32300000000000001</v>
      </c>
      <c r="E33" s="33">
        <f>'original data'!J30/100</f>
        <v>0.08</v>
      </c>
      <c r="F33" s="32">
        <f>D33*E33</f>
        <v>2.5840000000000002E-2</v>
      </c>
      <c r="G33" s="34">
        <f>'original data'!K30</f>
        <v>90</v>
      </c>
      <c r="H33" s="32">
        <v>0</v>
      </c>
      <c r="I33" s="32">
        <v>1</v>
      </c>
      <c r="J33" s="32">
        <v>2016</v>
      </c>
      <c r="K33" s="33">
        <v>0.5</v>
      </c>
      <c r="L33" s="74"/>
      <c r="M33" s="74"/>
      <c r="N33" s="32" t="s">
        <v>167</v>
      </c>
      <c r="P33" s="37"/>
    </row>
    <row r="34" spans="1:16" s="32" customFormat="1" x14ac:dyDescent="0.2">
      <c r="A34" s="30" t="s">
        <v>89</v>
      </c>
      <c r="B34" s="31">
        <v>2016</v>
      </c>
      <c r="C34" s="32">
        <v>1</v>
      </c>
      <c r="D34" s="97">
        <v>0.51800000000000002</v>
      </c>
      <c r="E34" s="33">
        <f>'original data'!J31/100</f>
        <v>0.06</v>
      </c>
      <c r="F34" s="32">
        <f>D34*E34</f>
        <v>3.108E-2</v>
      </c>
      <c r="G34" s="34">
        <f>365*2</f>
        <v>730</v>
      </c>
      <c r="H34" s="32">
        <v>0</v>
      </c>
      <c r="I34" s="32">
        <v>1</v>
      </c>
      <c r="J34" s="32">
        <v>2016</v>
      </c>
      <c r="K34" s="33">
        <v>0.5</v>
      </c>
      <c r="L34" s="74"/>
      <c r="M34" s="74"/>
      <c r="N34" s="32" t="s">
        <v>168</v>
      </c>
      <c r="P34" s="37" t="s">
        <v>156</v>
      </c>
    </row>
    <row r="35" spans="1:16" s="32" customFormat="1" x14ac:dyDescent="0.2">
      <c r="A35" s="30" t="s">
        <v>93</v>
      </c>
      <c r="B35" s="31">
        <v>2016</v>
      </c>
      <c r="C35" s="32">
        <v>0</v>
      </c>
      <c r="D35" s="97">
        <v>0.40400000000000003</v>
      </c>
      <c r="E35" s="33">
        <v>-99</v>
      </c>
      <c r="F35" s="32">
        <v>-99</v>
      </c>
      <c r="G35" s="34">
        <v>-99</v>
      </c>
      <c r="H35" s="32">
        <v>-99</v>
      </c>
      <c r="I35" s="32">
        <v>1</v>
      </c>
      <c r="J35" s="32">
        <v>-99</v>
      </c>
      <c r="K35" s="33">
        <v>0.5</v>
      </c>
      <c r="L35" s="74"/>
      <c r="M35" s="74"/>
      <c r="P35" s="37"/>
    </row>
    <row r="36" spans="1:16" s="32" customFormat="1" x14ac:dyDescent="0.2">
      <c r="A36" s="30" t="s">
        <v>95</v>
      </c>
      <c r="B36" s="31">
        <v>2016</v>
      </c>
      <c r="C36" s="32">
        <v>1</v>
      </c>
      <c r="D36" s="97">
        <v>0.437</v>
      </c>
      <c r="E36" s="33">
        <f>'original data'!J33/100</f>
        <v>0.05</v>
      </c>
      <c r="F36" s="32">
        <f>D36*E36</f>
        <v>2.1850000000000001E-2</v>
      </c>
      <c r="G36" s="34">
        <f>'original data'!K33</f>
        <v>365</v>
      </c>
      <c r="H36" s="32">
        <v>0</v>
      </c>
      <c r="I36" s="32">
        <v>1</v>
      </c>
      <c r="J36" s="32">
        <v>2016</v>
      </c>
      <c r="K36" s="33">
        <v>0.5</v>
      </c>
      <c r="L36" s="74"/>
      <c r="M36" s="74"/>
      <c r="N36" s="32" t="s">
        <v>169</v>
      </c>
      <c r="P36" s="37"/>
    </row>
    <row r="37" spans="1:16" s="32" customFormat="1" x14ac:dyDescent="0.2">
      <c r="A37" s="30" t="s">
        <v>96</v>
      </c>
      <c r="B37" s="31">
        <v>2016</v>
      </c>
      <c r="C37" s="32">
        <v>1</v>
      </c>
      <c r="D37" s="97">
        <v>0.53300000000000003</v>
      </c>
      <c r="E37" s="33">
        <f>'original data'!J34/100</f>
        <v>0.08</v>
      </c>
      <c r="F37" s="32">
        <f>D37*E37</f>
        <v>4.2640000000000004E-2</v>
      </c>
      <c r="G37" s="34">
        <f>'original data'!K34</f>
        <v>316</v>
      </c>
      <c r="H37" s="32">
        <v>0</v>
      </c>
      <c r="I37" s="32">
        <v>1</v>
      </c>
      <c r="J37" s="32">
        <v>2004</v>
      </c>
      <c r="K37" s="33">
        <v>0.5</v>
      </c>
      <c r="L37" s="74"/>
      <c r="M37" s="74"/>
      <c r="N37" s="32" t="s">
        <v>170</v>
      </c>
      <c r="P37" s="37"/>
    </row>
    <row r="38" spans="1:16" s="32" customFormat="1" x14ac:dyDescent="0.2">
      <c r="A38" s="30" t="s">
        <v>97</v>
      </c>
      <c r="B38" s="31">
        <v>2016</v>
      </c>
      <c r="C38" s="32">
        <v>1</v>
      </c>
      <c r="D38" s="97">
        <v>0.58899999999999997</v>
      </c>
      <c r="E38" s="33">
        <v>0.08</v>
      </c>
      <c r="F38" s="32">
        <f>D38*E38</f>
        <v>4.7119999999999995E-2</v>
      </c>
      <c r="G38" s="34">
        <f>'original data'!K35</f>
        <v>180</v>
      </c>
      <c r="H38" s="32">
        <v>0</v>
      </c>
      <c r="I38" s="32">
        <v>0</v>
      </c>
      <c r="J38" s="32">
        <v>2016</v>
      </c>
      <c r="K38" s="33">
        <v>0.5</v>
      </c>
      <c r="L38" s="74" t="s">
        <v>286</v>
      </c>
      <c r="M38" s="79" t="s">
        <v>288</v>
      </c>
      <c r="N38" s="32" t="s">
        <v>171</v>
      </c>
      <c r="P38" s="37"/>
    </row>
    <row r="39" spans="1:16" s="32" customFormat="1" ht="18.75" customHeight="1" x14ac:dyDescent="0.2">
      <c r="A39" s="30" t="s">
        <v>99</v>
      </c>
      <c r="B39" s="31">
        <v>2016</v>
      </c>
      <c r="C39" s="32">
        <v>0</v>
      </c>
      <c r="D39" s="97">
        <v>0.53800000000000003</v>
      </c>
      <c r="E39" s="33">
        <v>-99</v>
      </c>
      <c r="F39" s="32">
        <v>-99</v>
      </c>
      <c r="G39" s="34">
        <v>-99</v>
      </c>
      <c r="H39" s="32">
        <v>-99</v>
      </c>
      <c r="I39" s="32">
        <v>1</v>
      </c>
      <c r="J39" s="32">
        <v>-99</v>
      </c>
      <c r="K39" s="33">
        <v>0.5</v>
      </c>
      <c r="L39" s="74"/>
      <c r="M39" s="74"/>
      <c r="N39" s="36" t="s">
        <v>172</v>
      </c>
      <c r="P39" s="37"/>
    </row>
    <row r="40" spans="1:16" s="32" customFormat="1" ht="18.75" customHeight="1" x14ac:dyDescent="0.2">
      <c r="A40" s="30" t="s">
        <v>101</v>
      </c>
      <c r="B40" s="31">
        <v>2016</v>
      </c>
      <c r="C40" s="32">
        <v>1</v>
      </c>
      <c r="D40" s="97">
        <v>0.39100000000000001</v>
      </c>
      <c r="E40" s="33">
        <f>'original data'!J37/100</f>
        <v>0.15</v>
      </c>
      <c r="F40" s="32">
        <f>D40*E40</f>
        <v>5.8650000000000001E-2</v>
      </c>
      <c r="G40" s="34">
        <f>'original data'!K37</f>
        <v>540</v>
      </c>
      <c r="H40" s="32">
        <v>0</v>
      </c>
      <c r="I40" s="32">
        <v>1</v>
      </c>
      <c r="J40" s="72">
        <v>1996</v>
      </c>
      <c r="K40" s="33">
        <v>0.5</v>
      </c>
      <c r="L40" s="74" t="s">
        <v>332</v>
      </c>
      <c r="M40" s="79" t="s">
        <v>334</v>
      </c>
      <c r="N40" s="36" t="s">
        <v>173</v>
      </c>
      <c r="P40" s="37" t="s">
        <v>174</v>
      </c>
    </row>
    <row r="41" spans="1:16" x14ac:dyDescent="0.2">
      <c r="D41" s="23" t="s">
        <v>309</v>
      </c>
      <c r="P41" s="45"/>
    </row>
    <row r="42" spans="1:16" x14ac:dyDescent="0.2">
      <c r="I42" s="71"/>
      <c r="P42" s="45"/>
    </row>
    <row r="43" spans="1:16" x14ac:dyDescent="0.2">
      <c r="A43"/>
      <c r="B43"/>
      <c r="C43"/>
      <c r="D43"/>
      <c r="E43"/>
      <c r="F43"/>
      <c r="G43"/>
      <c r="H43"/>
      <c r="I43"/>
      <c r="J43"/>
      <c r="K43"/>
      <c r="P43" s="45"/>
    </row>
    <row r="44" spans="1:16" x14ac:dyDescent="0.2">
      <c r="A44"/>
      <c r="B44"/>
      <c r="C44"/>
      <c r="D44"/>
      <c r="E44"/>
      <c r="F44"/>
      <c r="G44"/>
      <c r="H44"/>
      <c r="I44"/>
      <c r="J44"/>
      <c r="K44"/>
    </row>
    <row r="45" spans="1:16" x14ac:dyDescent="0.2">
      <c r="A45"/>
      <c r="B45"/>
      <c r="C45"/>
      <c r="D45"/>
      <c r="E45"/>
      <c r="F45"/>
      <c r="G45"/>
      <c r="H45"/>
      <c r="I45"/>
      <c r="J45"/>
      <c r="K45"/>
    </row>
    <row r="46" spans="1:16" x14ac:dyDescent="0.2">
      <c r="A46"/>
      <c r="B46"/>
      <c r="C46"/>
      <c r="D46"/>
      <c r="E46"/>
      <c r="F46"/>
      <c r="G46"/>
      <c r="H46"/>
      <c r="I46"/>
      <c r="J46"/>
      <c r="K46"/>
    </row>
    <row r="47" spans="1:16" x14ac:dyDescent="0.2">
      <c r="A47"/>
      <c r="B47"/>
      <c r="C47"/>
      <c r="D47"/>
      <c r="E47"/>
      <c r="F47"/>
      <c r="G47"/>
      <c r="H47"/>
      <c r="I47"/>
      <c r="J47"/>
      <c r="K47"/>
    </row>
    <row r="48" spans="1:16" x14ac:dyDescent="0.2">
      <c r="A48"/>
      <c r="B48"/>
      <c r="C48"/>
      <c r="D48"/>
      <c r="E48"/>
      <c r="F48"/>
      <c r="G48"/>
      <c r="H48"/>
      <c r="I48"/>
      <c r="J48"/>
      <c r="K48"/>
    </row>
    <row r="49" spans="1:11" x14ac:dyDescent="0.2">
      <c r="A49"/>
      <c r="B49"/>
      <c r="C49"/>
      <c r="D49"/>
      <c r="E49"/>
      <c r="F49"/>
      <c r="G49"/>
      <c r="H49"/>
      <c r="I49"/>
      <c r="J49"/>
      <c r="K49"/>
    </row>
    <row r="50" spans="1:11" x14ac:dyDescent="0.2">
      <c r="A50"/>
      <c r="B50"/>
      <c r="C50"/>
      <c r="D50"/>
      <c r="E50"/>
      <c r="F50"/>
      <c r="G50"/>
      <c r="H50"/>
      <c r="I50"/>
      <c r="J50"/>
      <c r="K50"/>
    </row>
    <row r="51" spans="1:11" x14ac:dyDescent="0.2">
      <c r="A51"/>
      <c r="B51"/>
      <c r="C51"/>
      <c r="D51"/>
      <c r="E51"/>
      <c r="F51"/>
      <c r="G51"/>
      <c r="H51"/>
      <c r="I51"/>
      <c r="J51"/>
      <c r="K51"/>
    </row>
    <row r="52" spans="1:11" x14ac:dyDescent="0.2">
      <c r="A52"/>
      <c r="B52"/>
      <c r="C52"/>
      <c r="D52"/>
      <c r="E52"/>
      <c r="F52"/>
      <c r="G52"/>
      <c r="H52"/>
      <c r="I52"/>
      <c r="J52"/>
      <c r="K52"/>
    </row>
    <row r="53" spans="1:11" x14ac:dyDescent="0.2">
      <c r="A53"/>
      <c r="B53"/>
      <c r="C53"/>
      <c r="D53"/>
      <c r="E53"/>
      <c r="F53"/>
      <c r="G53"/>
      <c r="H53"/>
      <c r="I53"/>
      <c r="J53"/>
      <c r="K53"/>
    </row>
    <row r="54" spans="1:11" x14ac:dyDescent="0.2">
      <c r="A54"/>
      <c r="B54"/>
      <c r="C54"/>
      <c r="D54"/>
      <c r="E54"/>
      <c r="F54"/>
      <c r="G54"/>
      <c r="H54"/>
      <c r="I54"/>
      <c r="J54"/>
      <c r="K54"/>
    </row>
    <row r="55" spans="1:11" x14ac:dyDescent="0.2">
      <c r="A55"/>
      <c r="B55"/>
      <c r="C55"/>
      <c r="D55"/>
      <c r="E55"/>
      <c r="F55"/>
      <c r="G55"/>
      <c r="H55"/>
      <c r="I55"/>
      <c r="J55"/>
      <c r="K55"/>
    </row>
    <row r="56" spans="1:11" x14ac:dyDescent="0.2">
      <c r="A56"/>
      <c r="B56"/>
      <c r="C56"/>
      <c r="D56"/>
      <c r="E56"/>
      <c r="F56"/>
      <c r="G56"/>
      <c r="H56"/>
      <c r="I56"/>
      <c r="J56"/>
      <c r="K56"/>
    </row>
    <row r="57" spans="1:11" x14ac:dyDescent="0.2">
      <c r="A57"/>
      <c r="B57"/>
      <c r="C57"/>
      <c r="D57"/>
      <c r="E57"/>
      <c r="F57"/>
      <c r="G57"/>
      <c r="H57"/>
      <c r="I57"/>
      <c r="J57"/>
      <c r="K57"/>
    </row>
    <row r="58" spans="1:11" x14ac:dyDescent="0.2">
      <c r="A58"/>
      <c r="B58"/>
      <c r="C58"/>
      <c r="D58"/>
      <c r="E58"/>
      <c r="F58"/>
      <c r="G58"/>
      <c r="H58"/>
      <c r="I58"/>
      <c r="J58"/>
      <c r="K58"/>
    </row>
    <row r="59" spans="1:11" x14ac:dyDescent="0.2">
      <c r="A59"/>
      <c r="B59"/>
      <c r="C59"/>
      <c r="D59"/>
      <c r="E59"/>
      <c r="F59"/>
      <c r="G59"/>
      <c r="H59"/>
      <c r="I59"/>
      <c r="J59"/>
      <c r="K59"/>
    </row>
    <row r="60" spans="1:11" x14ac:dyDescent="0.2">
      <c r="A60"/>
      <c r="B60"/>
      <c r="C60"/>
      <c r="D60"/>
      <c r="E60"/>
      <c r="F60"/>
      <c r="G60"/>
      <c r="H60"/>
      <c r="I60"/>
      <c r="J60"/>
      <c r="K60"/>
    </row>
    <row r="61" spans="1:11" x14ac:dyDescent="0.2">
      <c r="A61"/>
      <c r="B61"/>
      <c r="C61"/>
      <c r="D61"/>
      <c r="E61"/>
      <c r="F61"/>
      <c r="G61"/>
      <c r="H61"/>
      <c r="I61"/>
      <c r="J61"/>
      <c r="K61"/>
    </row>
    <row r="62" spans="1:11" x14ac:dyDescent="0.2">
      <c r="A62"/>
      <c r="B62"/>
      <c r="C62"/>
      <c r="D62"/>
      <c r="E62"/>
      <c r="F62"/>
      <c r="G62"/>
      <c r="H62"/>
      <c r="I62"/>
      <c r="J62"/>
      <c r="K62"/>
    </row>
    <row r="63" spans="1:11" x14ac:dyDescent="0.2">
      <c r="A63"/>
      <c r="B63"/>
      <c r="C63"/>
      <c r="D63"/>
      <c r="E63"/>
      <c r="F63"/>
      <c r="G63"/>
      <c r="H63"/>
      <c r="I63"/>
      <c r="J63"/>
      <c r="K63"/>
    </row>
    <row r="64" spans="1:11" x14ac:dyDescent="0.2">
      <c r="A64"/>
      <c r="B64"/>
      <c r="C64"/>
      <c r="D64"/>
      <c r="E64"/>
      <c r="F64"/>
      <c r="G64"/>
      <c r="H64"/>
      <c r="I64"/>
      <c r="J64"/>
      <c r="K64"/>
    </row>
    <row r="65" spans="1:11" x14ac:dyDescent="0.2">
      <c r="A65"/>
      <c r="B65"/>
      <c r="C65"/>
      <c r="D65"/>
      <c r="E65"/>
      <c r="F65"/>
      <c r="G65"/>
      <c r="H65"/>
      <c r="I65"/>
      <c r="J65"/>
      <c r="K65"/>
    </row>
    <row r="66" spans="1:11" x14ac:dyDescent="0.2">
      <c r="A66"/>
      <c r="B66"/>
      <c r="C66"/>
      <c r="D66"/>
      <c r="E66"/>
      <c r="F66"/>
      <c r="G66"/>
      <c r="H66"/>
      <c r="I66"/>
      <c r="J66"/>
      <c r="K66"/>
    </row>
    <row r="67" spans="1:11" x14ac:dyDescent="0.2">
      <c r="A67"/>
      <c r="B67"/>
      <c r="C67"/>
      <c r="D67"/>
      <c r="E67"/>
      <c r="F67"/>
      <c r="G67"/>
      <c r="H67"/>
      <c r="I67"/>
      <c r="J67"/>
      <c r="K67"/>
    </row>
    <row r="68" spans="1:11" x14ac:dyDescent="0.2">
      <c r="A68"/>
      <c r="B68"/>
      <c r="C68"/>
      <c r="D68"/>
      <c r="E68"/>
      <c r="F68"/>
      <c r="G68"/>
      <c r="H68"/>
      <c r="I68"/>
      <c r="J68"/>
      <c r="K68"/>
    </row>
    <row r="69" spans="1:11" x14ac:dyDescent="0.2">
      <c r="A69"/>
      <c r="B69"/>
      <c r="C69"/>
      <c r="D69"/>
      <c r="E69"/>
      <c r="F69"/>
      <c r="G69"/>
      <c r="H69"/>
      <c r="I69"/>
      <c r="J69"/>
      <c r="K69"/>
    </row>
    <row r="70" spans="1:11" x14ac:dyDescent="0.2">
      <c r="A70"/>
      <c r="B70"/>
      <c r="C70"/>
      <c r="D70"/>
      <c r="E70"/>
      <c r="F70"/>
      <c r="G70"/>
      <c r="H70"/>
      <c r="I70"/>
      <c r="J70"/>
      <c r="K70"/>
    </row>
    <row r="71" spans="1:11" x14ac:dyDescent="0.2">
      <c r="A71"/>
      <c r="B71"/>
      <c r="C71"/>
      <c r="D71"/>
      <c r="E71"/>
      <c r="F71"/>
      <c r="G71"/>
      <c r="H71"/>
      <c r="I71"/>
      <c r="J71"/>
      <c r="K71"/>
    </row>
    <row r="72" spans="1:11" x14ac:dyDescent="0.2">
      <c r="A72"/>
      <c r="B72"/>
      <c r="C72"/>
      <c r="D72"/>
      <c r="E72"/>
      <c r="F72"/>
      <c r="G72"/>
      <c r="H72"/>
      <c r="I72"/>
      <c r="J72"/>
      <c r="K72"/>
    </row>
    <row r="73" spans="1:11" x14ac:dyDescent="0.2">
      <c r="A73"/>
      <c r="B73"/>
      <c r="C73"/>
      <c r="D73"/>
      <c r="E73"/>
      <c r="F73"/>
      <c r="G73"/>
      <c r="H73"/>
      <c r="I73"/>
      <c r="J73"/>
      <c r="K73"/>
    </row>
    <row r="74" spans="1:11" x14ac:dyDescent="0.2">
      <c r="A74"/>
      <c r="B74"/>
      <c r="C74"/>
      <c r="D74"/>
      <c r="E74"/>
      <c r="F74"/>
      <c r="G74"/>
      <c r="H74"/>
      <c r="I74"/>
      <c r="J74"/>
      <c r="K74"/>
    </row>
    <row r="75" spans="1:11" x14ac:dyDescent="0.2">
      <c r="A75"/>
      <c r="B75"/>
      <c r="C75"/>
      <c r="D75"/>
      <c r="E75"/>
      <c r="F75"/>
      <c r="G75"/>
      <c r="H75"/>
      <c r="I75"/>
      <c r="J75"/>
      <c r="K75"/>
    </row>
    <row r="76" spans="1:11" x14ac:dyDescent="0.2">
      <c r="A76"/>
      <c r="B76"/>
      <c r="C76"/>
      <c r="D76"/>
      <c r="E76"/>
      <c r="F76"/>
      <c r="G76"/>
      <c r="H76"/>
      <c r="I76"/>
      <c r="J76"/>
      <c r="K76"/>
    </row>
    <row r="77" spans="1:11" x14ac:dyDescent="0.2">
      <c r="A77"/>
      <c r="B77"/>
      <c r="C77"/>
      <c r="D77"/>
      <c r="E77"/>
      <c r="F77"/>
      <c r="G77"/>
      <c r="H77"/>
      <c r="I77"/>
      <c r="J77"/>
      <c r="K77"/>
    </row>
  </sheetData>
  <hyperlinks>
    <hyperlink ref="M38" r:id="rId1" location="Supermajority_requirements" xr:uid="{0C669334-7ABF-4541-8AC5-7D6B5BBDFB1F}"/>
    <hyperlink ref="M24" r:id="rId2" location="Supermajority_requirements" xr:uid="{7421E875-8392-8D43-98BB-6274EECA851F}"/>
    <hyperlink ref="M8" r:id="rId3" xr:uid="{F182DDEE-3CD2-C742-9FCA-CF09002B4458}"/>
    <hyperlink ref="M9" r:id="rId4" xr:uid="{D58DAF90-6573-3643-BA60-D4CC5180DACA}"/>
    <hyperlink ref="M10" r:id="rId5" xr:uid="{A27BD2CA-0E67-2547-888E-E1A83C7C7727}"/>
    <hyperlink ref="M11" r:id="rId6" xr:uid="{7B9E029F-92C4-7C46-9565-7B2F68C0358D}"/>
    <hyperlink ref="M12" r:id="rId7" xr:uid="{D3CECCA3-D7E0-D048-8E78-A7DF47902082}"/>
    <hyperlink ref="M15" r:id="rId8" xr:uid="{16AF33A3-AA50-E949-A0C1-5EC4578C14F9}"/>
    <hyperlink ref="D41" r:id="rId9" location="General_election_2" xr:uid="{3F99076C-07DD-3F4A-BEF5-88CA44FABD59}"/>
    <hyperlink ref="M16" r:id="rId10" location="Supermajority_requirements" xr:uid="{CF39076F-F246-B443-9BC2-EA4798779CFD}"/>
    <hyperlink ref="M21" r:id="rId11" location="cite_note-7" xr:uid="{BA6384CE-4234-D54C-B03C-BDA1B3D8407B}"/>
    <hyperlink ref="M26" r:id="rId12" xr:uid="{C42A1524-AB77-0045-A55D-858A9FE8ED6A}"/>
    <hyperlink ref="M32" r:id="rId13" xr:uid="{03B60FD7-B756-024E-A95B-88546540F9D1}"/>
    <hyperlink ref="M40" r:id="rId14" display="https://ballotpedia.org/Laws_governing_the_initiative_process_in_Wyoming" xr:uid="{963754C9-44F7-6645-9010-8D76935314E7}"/>
  </hyperlinks>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4"/>
  <sheetViews>
    <sheetView workbookViewId="0">
      <selection activeCell="J35" sqref="J35"/>
    </sheetView>
  </sheetViews>
  <sheetFormatPr baseColWidth="10" defaultRowHeight="16" x14ac:dyDescent="0.2"/>
  <sheetData>
    <row r="1" spans="1:11" x14ac:dyDescent="0.2">
      <c r="A1" s="63">
        <f>'2016_init'!A7</f>
        <v>0</v>
      </c>
      <c r="B1" s="63" t="str">
        <f>'2016_init'!B7</f>
        <v>Year</v>
      </c>
      <c r="C1" s="63" t="str">
        <f>'2016_init'!C7</f>
        <v>Does the institution exist</v>
      </c>
      <c r="D1" s="63" t="str">
        <f>'2016_init'!D7</f>
        <v>Participation in last relevant Election</v>
      </c>
      <c r="E1" s="63" t="str">
        <f>'2016_init'!E7</f>
        <v>Signature Quorum in terms of % of last vote</v>
      </c>
      <c r="F1" s="63" t="str">
        <f>'2016_init'!F7</f>
        <v>% of vote eligible population that needs to sign</v>
      </c>
      <c r="G1" s="63" t="str">
        <f>'2016_init'!G7</f>
        <v>Number of days for siugnature collection</v>
      </c>
      <c r="H1" s="63" t="str">
        <f>'2016_init'!H7</f>
        <v>Fraction of districts needed for approval (double majority) - usually 0</v>
      </c>
      <c r="I1" s="63" t="str">
        <f>'2016_init'!I7</f>
        <v>Is vote outcome binding?</v>
      </c>
      <c r="J1" s="63" t="str">
        <f>'2016_init'!J7</f>
        <v>Year this institution was last used</v>
      </c>
      <c r="K1" s="63" t="str">
        <f>'2016_init'!K7</f>
        <v>Is there any quorum (minimal participation that vote is valid)? If not, enter 0.5</v>
      </c>
    </row>
    <row r="2" spans="1:11" x14ac:dyDescent="0.2">
      <c r="A2" t="str">
        <f>'2016_init'!A8</f>
        <v>Alaska</v>
      </c>
      <c r="B2">
        <f>'2016_init'!B8</f>
        <v>2016</v>
      </c>
      <c r="C2">
        <f>'2016_init'!C8</f>
        <v>1</v>
      </c>
      <c r="D2">
        <f>'2016_init'!D8</f>
        <v>0.49</v>
      </c>
      <c r="E2">
        <f>'2016_init'!E8</f>
        <v>0.1</v>
      </c>
      <c r="F2">
        <f>'2016_init'!F8</f>
        <v>4.9000000000000002E-2</v>
      </c>
      <c r="G2" s="1">
        <f>'2016_init'!G8</f>
        <v>365</v>
      </c>
      <c r="H2">
        <f>'2016_init'!H8</f>
        <v>0</v>
      </c>
      <c r="I2">
        <f>'2016_init'!I8</f>
        <v>1</v>
      </c>
      <c r="J2">
        <f>'2016_init'!J8</f>
        <v>2016</v>
      </c>
      <c r="K2">
        <f>'2016_init'!K8</f>
        <v>0.5</v>
      </c>
    </row>
    <row r="3" spans="1:11" x14ac:dyDescent="0.2">
      <c r="A3" t="str">
        <f>'2016_init'!A9</f>
        <v>Arizona</v>
      </c>
      <c r="B3">
        <f>'2016_init'!B9</f>
        <v>2016</v>
      </c>
      <c r="C3">
        <f>'2016_init'!C9</f>
        <v>1</v>
      </c>
      <c r="D3">
        <f>'2016_init'!D9</f>
        <v>0.35699999999999998</v>
      </c>
      <c r="E3">
        <f>'2016_init'!E9</f>
        <v>0.1</v>
      </c>
      <c r="F3">
        <f>'2016_init'!F9</f>
        <v>3.5700000000000003E-2</v>
      </c>
      <c r="G3" s="1">
        <f>'2016_init'!G9</f>
        <v>730</v>
      </c>
      <c r="H3">
        <f>'2016_init'!H9</f>
        <v>0</v>
      </c>
      <c r="I3">
        <f>'2016_init'!I9</f>
        <v>1</v>
      </c>
      <c r="J3">
        <f>'2016_init'!J9</f>
        <v>2016</v>
      </c>
      <c r="K3">
        <f>'2016_init'!K9</f>
        <v>0.5</v>
      </c>
    </row>
    <row r="4" spans="1:11" x14ac:dyDescent="0.2">
      <c r="A4" t="str">
        <f>'2016_init'!A10</f>
        <v>Arkansas</v>
      </c>
      <c r="B4">
        <f>'2016_init'!B10</f>
        <v>2016</v>
      </c>
      <c r="C4">
        <f>'2016_init'!C10</f>
        <v>1</v>
      </c>
      <c r="D4">
        <f>'2016_init'!D10</f>
        <v>0.36499999999999999</v>
      </c>
      <c r="E4">
        <f>'2016_init'!E10</f>
        <v>0.08</v>
      </c>
      <c r="F4">
        <f>'2016_init'!F10</f>
        <v>2.92E-2</v>
      </c>
      <c r="G4" s="1">
        <f>'2016_init'!G10</f>
        <v>600</v>
      </c>
      <c r="H4">
        <f>'2016_init'!H10</f>
        <v>0</v>
      </c>
      <c r="I4">
        <f>'2016_init'!I10</f>
        <v>1</v>
      </c>
      <c r="J4">
        <f>'2016_init'!J10</f>
        <v>2016</v>
      </c>
      <c r="K4">
        <f>'2016_init'!K10</f>
        <v>0.5</v>
      </c>
    </row>
    <row r="5" spans="1:11" x14ac:dyDescent="0.2">
      <c r="A5" t="str">
        <f>'2016_init'!A11</f>
        <v>California</v>
      </c>
      <c r="B5">
        <f>'2016_init'!B11</f>
        <v>2016</v>
      </c>
      <c r="C5">
        <f>'2016_init'!C11</f>
        <v>1</v>
      </c>
      <c r="D5">
        <f>'2016_init'!D11</f>
        <v>0.308</v>
      </c>
      <c r="E5">
        <f>'2016_init'!E11</f>
        <v>0.05</v>
      </c>
      <c r="F5">
        <f>'2016_init'!F11</f>
        <v>1.54E-2</v>
      </c>
      <c r="G5" s="1">
        <f>'2016_init'!G11</f>
        <v>180</v>
      </c>
      <c r="H5">
        <f>'2016_init'!H11</f>
        <v>0</v>
      </c>
      <c r="I5">
        <f>'2016_init'!I11</f>
        <v>1</v>
      </c>
      <c r="J5">
        <f>'2016_init'!J11</f>
        <v>2016</v>
      </c>
      <c r="K5">
        <f>'2016_init'!K11</f>
        <v>0.5</v>
      </c>
    </row>
    <row r="6" spans="1:11" x14ac:dyDescent="0.2">
      <c r="A6" t="str">
        <f>'2016_init'!A12</f>
        <v>Colorado</v>
      </c>
      <c r="B6">
        <f>'2016_init'!B12</f>
        <v>2016</v>
      </c>
      <c r="C6">
        <f>'2016_init'!C12</f>
        <v>1</v>
      </c>
      <c r="D6">
        <f>'2016_init'!D12</f>
        <v>0.49099999999999999</v>
      </c>
      <c r="E6">
        <f>'2016_init'!E12</f>
        <v>0.05</v>
      </c>
      <c r="F6">
        <f>'2016_init'!F12</f>
        <v>2.4550000000000002E-2</v>
      </c>
      <c r="G6" s="1">
        <f>'2016_init'!G12</f>
        <v>180</v>
      </c>
      <c r="H6">
        <f>'2016_init'!H12</f>
        <v>0</v>
      </c>
      <c r="I6">
        <f>'2016_init'!I12</f>
        <v>1</v>
      </c>
      <c r="J6">
        <f>'2016_init'!J12</f>
        <v>2016</v>
      </c>
      <c r="K6">
        <f>'2016_init'!K12</f>
        <v>0.5</v>
      </c>
    </row>
    <row r="7" spans="1:11" x14ac:dyDescent="0.2">
      <c r="A7" t="str">
        <f>'2016_init'!A13</f>
        <v>Florida</v>
      </c>
      <c r="B7">
        <f>'2016_init'!B13</f>
        <v>2016</v>
      </c>
      <c r="C7">
        <f>'2016_init'!C13</f>
        <v>1</v>
      </c>
      <c r="D7">
        <f>'2016_init'!D13</f>
        <v>0.53900000000000003</v>
      </c>
      <c r="E7">
        <f>'2016_init'!E13</f>
        <v>0.08</v>
      </c>
      <c r="F7">
        <f>'2016_init'!F13</f>
        <v>4.3120000000000006E-2</v>
      </c>
      <c r="G7" s="1">
        <f>'2016_init'!G13</f>
        <v>730</v>
      </c>
      <c r="H7">
        <f>'2016_init'!H13</f>
        <v>0</v>
      </c>
      <c r="I7">
        <f>'2016_init'!I13</f>
        <v>1</v>
      </c>
      <c r="J7">
        <f>'2016_init'!J13</f>
        <v>2016</v>
      </c>
      <c r="K7">
        <f>'2016_init'!K13</f>
        <v>0.5</v>
      </c>
    </row>
    <row r="8" spans="1:11" x14ac:dyDescent="0.2">
      <c r="A8" t="str">
        <f>'2016_init'!A14</f>
        <v>Georgia</v>
      </c>
      <c r="B8">
        <f>'2016_init'!B14</f>
        <v>2016</v>
      </c>
      <c r="C8">
        <f>'2016_init'!C14</f>
        <v>0</v>
      </c>
      <c r="D8">
        <f>'2016_init'!D14</f>
        <v>0.38600000000000001</v>
      </c>
      <c r="E8">
        <f>'2016_init'!E14</f>
        <v>-99</v>
      </c>
      <c r="F8">
        <f>'2016_init'!F14</f>
        <v>-99</v>
      </c>
      <c r="G8" s="1">
        <f>'2016_init'!G14</f>
        <v>-99</v>
      </c>
      <c r="H8">
        <f>'2016_init'!H14</f>
        <v>-99</v>
      </c>
      <c r="I8">
        <f>'2016_init'!I14</f>
        <v>-99</v>
      </c>
      <c r="J8">
        <f>'2016_init'!J14</f>
        <v>-99</v>
      </c>
      <c r="K8">
        <f>'2016_init'!K14</f>
        <v>0.5</v>
      </c>
    </row>
    <row r="9" spans="1:11" x14ac:dyDescent="0.2">
      <c r="A9" t="str">
        <f>'2016_init'!A15</f>
        <v>Idaho</v>
      </c>
      <c r="B9">
        <f>'2016_init'!B15</f>
        <v>2016</v>
      </c>
      <c r="C9">
        <f>'2016_init'!C15</f>
        <v>1</v>
      </c>
      <c r="D9">
        <f>'2016_init'!D15</f>
        <v>0.39100000000000001</v>
      </c>
      <c r="E9">
        <f>'2016_init'!E15</f>
        <v>0.06</v>
      </c>
      <c r="F9">
        <f>'2016_init'!F15</f>
        <v>2.3460000000000002E-2</v>
      </c>
      <c r="G9" s="1">
        <f>'2016_init'!G15</f>
        <v>540</v>
      </c>
      <c r="H9">
        <f>'2016_init'!H15</f>
        <v>0</v>
      </c>
      <c r="I9">
        <f>'2016_init'!I15</f>
        <v>1</v>
      </c>
      <c r="J9">
        <f>'2016_init'!J15</f>
        <v>2006</v>
      </c>
      <c r="K9">
        <f>'2016_init'!K15</f>
        <v>0.5</v>
      </c>
    </row>
    <row r="10" spans="1:11" x14ac:dyDescent="0.2">
      <c r="A10" t="str">
        <f>'2016_init'!A16</f>
        <v>Illinois</v>
      </c>
      <c r="B10">
        <f>'2016_init'!B16</f>
        <v>2016</v>
      </c>
      <c r="C10">
        <f>'2016_init'!C16</f>
        <v>1</v>
      </c>
      <c r="D10">
        <f>'2016_init'!D16</f>
        <v>0.38300000000000001</v>
      </c>
      <c r="E10">
        <f>'2016_init'!E16</f>
        <v>0.08</v>
      </c>
      <c r="F10">
        <f>'2016_init'!F16</f>
        <v>3.0640000000000001E-2</v>
      </c>
      <c r="G10" s="1">
        <f>'2016_init'!G16</f>
        <v>540</v>
      </c>
      <c r="H10">
        <f>'2016_init'!H16</f>
        <v>0</v>
      </c>
      <c r="I10">
        <f>'2016_init'!I16</f>
        <v>1</v>
      </c>
      <c r="J10">
        <f>'2016_init'!J16</f>
        <v>1980</v>
      </c>
      <c r="K10">
        <f>'2016_init'!K16</f>
        <v>0.5</v>
      </c>
    </row>
    <row r="11" spans="1:11" x14ac:dyDescent="0.2">
      <c r="A11" t="str">
        <f>'2016_init'!A17</f>
        <v>Kansas</v>
      </c>
      <c r="B11">
        <f>'2016_init'!B17</f>
        <v>2016</v>
      </c>
      <c r="C11">
        <f>'2016_init'!C17</f>
        <v>0</v>
      </c>
      <c r="D11">
        <f>'2016_init'!D17</f>
        <v>0.45300000000000001</v>
      </c>
      <c r="E11">
        <f>'2016_init'!E17</f>
        <v>-99</v>
      </c>
      <c r="F11">
        <f>'2016_init'!F17</f>
        <v>-99</v>
      </c>
      <c r="G11" s="1">
        <f>'2016_init'!G17</f>
        <v>-99</v>
      </c>
      <c r="H11">
        <f>'2016_init'!H17</f>
        <v>0</v>
      </c>
      <c r="I11">
        <f>'2016_init'!I17</f>
        <v>1</v>
      </c>
      <c r="J11">
        <f>'2016_init'!J17</f>
        <v>-99</v>
      </c>
      <c r="K11">
        <f>'2016_init'!K17</f>
        <v>0.5</v>
      </c>
    </row>
    <row r="12" spans="1:11" x14ac:dyDescent="0.2">
      <c r="A12" t="str">
        <f>'2016_init'!A18</f>
        <v>Louisiana</v>
      </c>
      <c r="B12">
        <f>'2016_init'!B18</f>
        <v>2016</v>
      </c>
      <c r="C12">
        <f>'2016_init'!C18</f>
        <v>0</v>
      </c>
      <c r="D12">
        <f>'2016_init'!D18</f>
        <v>0.33700000000000002</v>
      </c>
      <c r="E12">
        <f>'2016_init'!E18</f>
        <v>-99</v>
      </c>
      <c r="F12">
        <f>'2016_init'!F18</f>
        <v>-99</v>
      </c>
      <c r="G12" s="1">
        <f>'2016_init'!G18</f>
        <v>-99</v>
      </c>
      <c r="H12">
        <f>'2016_init'!H18</f>
        <v>-99</v>
      </c>
      <c r="I12">
        <f>'2016_init'!I18</f>
        <v>1</v>
      </c>
      <c r="J12">
        <f>'2016_init'!J18</f>
        <v>-99</v>
      </c>
      <c r="K12">
        <f>'2016_init'!K18</f>
        <v>0.5</v>
      </c>
    </row>
    <row r="13" spans="1:11" x14ac:dyDescent="0.2">
      <c r="A13" t="str">
        <f>'2016_init'!A19</f>
        <v>Maine</v>
      </c>
      <c r="B13">
        <f>'2016_init'!B19</f>
        <v>2016</v>
      </c>
      <c r="C13">
        <f>'2016_init'!C19</f>
        <v>1</v>
      </c>
      <c r="D13">
        <f>'2016_init'!D19</f>
        <v>0.60499999999999998</v>
      </c>
      <c r="E13">
        <f>'2016_init'!E19</f>
        <v>0.1</v>
      </c>
      <c r="F13">
        <f>'2016_init'!F19</f>
        <v>6.0499999999999998E-2</v>
      </c>
      <c r="G13" s="1">
        <f>'2016_init'!G19</f>
        <v>540</v>
      </c>
      <c r="H13">
        <f>'2016_init'!H19</f>
        <v>0</v>
      </c>
      <c r="I13">
        <f>'2016_init'!I19</f>
        <v>1</v>
      </c>
      <c r="J13">
        <f>'2016_init'!J19</f>
        <v>2016</v>
      </c>
      <c r="K13">
        <f>'2016_init'!K19</f>
        <v>0.5</v>
      </c>
    </row>
    <row r="14" spans="1:11" x14ac:dyDescent="0.2">
      <c r="A14" t="str">
        <f>'2016_init'!A20</f>
        <v>Maryland</v>
      </c>
      <c r="B14">
        <f>'2016_init'!B20</f>
        <v>2016</v>
      </c>
      <c r="C14">
        <f>'2016_init'!C20</f>
        <v>0</v>
      </c>
      <c r="D14">
        <f>'2016_init'!D20</f>
        <v>0.44700000000000001</v>
      </c>
      <c r="E14">
        <f>'2016_init'!E20</f>
        <v>-99</v>
      </c>
      <c r="F14">
        <f>'2016_init'!F20</f>
        <v>-99</v>
      </c>
      <c r="G14" s="1">
        <f>'2016_init'!G20</f>
        <v>-99</v>
      </c>
      <c r="H14">
        <f>'2016_init'!H20</f>
        <v>-99</v>
      </c>
      <c r="I14">
        <f>'2016_init'!I20</f>
        <v>-99</v>
      </c>
      <c r="J14">
        <f>'2016_init'!J20</f>
        <v>-99</v>
      </c>
      <c r="K14">
        <f>'2016_init'!K20</f>
        <v>0.5</v>
      </c>
    </row>
    <row r="15" spans="1:11" x14ac:dyDescent="0.2">
      <c r="A15" t="str">
        <f>'2016_init'!A21</f>
        <v>Massachusetts</v>
      </c>
      <c r="B15">
        <f>'2016_init'!B21</f>
        <v>2016</v>
      </c>
      <c r="C15">
        <f>'2016_init'!C21</f>
        <v>1</v>
      </c>
      <c r="D15">
        <f>'2016_init'!D21</f>
        <v>0.42799999999999999</v>
      </c>
      <c r="E15">
        <f>'2016_init'!E21</f>
        <v>0.03</v>
      </c>
      <c r="F15">
        <f>'2016_init'!F21</f>
        <v>1.2839999999999999E-2</v>
      </c>
      <c r="G15" s="1">
        <f>'2016_init'!G21</f>
        <v>56</v>
      </c>
      <c r="H15">
        <f>'2016_init'!H21</f>
        <v>0</v>
      </c>
      <c r="I15">
        <f>'2016_init'!I21</f>
        <v>1</v>
      </c>
      <c r="J15">
        <f>'2016_init'!J21</f>
        <v>2016</v>
      </c>
      <c r="K15">
        <f>'2016_init'!K21</f>
        <v>0.5</v>
      </c>
    </row>
    <row r="16" spans="1:11" x14ac:dyDescent="0.2">
      <c r="A16" t="str">
        <f>'2016_init'!A22</f>
        <v>Michigan</v>
      </c>
      <c r="B16">
        <f>'2016_init'!B22</f>
        <v>2016</v>
      </c>
      <c r="C16">
        <f>'2016_init'!C22</f>
        <v>1</v>
      </c>
      <c r="D16">
        <f>'2016_init'!D22</f>
        <v>0.45100000000000001</v>
      </c>
      <c r="E16">
        <f>'2016_init'!E22</f>
        <v>0.08</v>
      </c>
      <c r="F16">
        <f>'2016_init'!F22</f>
        <v>3.6080000000000001E-2</v>
      </c>
      <c r="G16" s="1">
        <f>'2016_init'!G22</f>
        <v>180</v>
      </c>
      <c r="H16">
        <f>'2016_init'!H22</f>
        <v>0</v>
      </c>
      <c r="I16">
        <f>'2016_init'!I22</f>
        <v>1</v>
      </c>
      <c r="J16">
        <f>'2016_init'!J22</f>
        <v>2016</v>
      </c>
      <c r="K16">
        <f>'2016_init'!K22</f>
        <v>0.5</v>
      </c>
    </row>
    <row r="17" spans="1:11" x14ac:dyDescent="0.2">
      <c r="A17" t="str">
        <f>'2016_init'!A23</f>
        <v>Minnesota</v>
      </c>
      <c r="B17">
        <f>'2016_init'!B23</f>
        <v>2016</v>
      </c>
      <c r="C17">
        <f>'2016_init'!C23</f>
        <v>0</v>
      </c>
      <c r="D17">
        <f>'2016_init'!D23</f>
        <v>0.499</v>
      </c>
      <c r="E17">
        <f>'2016_init'!E23</f>
        <v>-99</v>
      </c>
      <c r="F17">
        <f>'2016_init'!F23</f>
        <v>-99</v>
      </c>
      <c r="G17" s="1">
        <f>'2016_init'!G23</f>
        <v>-99</v>
      </c>
      <c r="H17">
        <f>'2016_init'!H23</f>
        <v>-99</v>
      </c>
      <c r="I17">
        <f>'2016_init'!I23</f>
        <v>1</v>
      </c>
      <c r="J17">
        <f>'2016_init'!J23</f>
        <v>-99</v>
      </c>
      <c r="K17">
        <f>'2016_init'!K23</f>
        <v>0.5</v>
      </c>
    </row>
    <row r="18" spans="1:11" x14ac:dyDescent="0.2">
      <c r="A18" t="str">
        <f>'2016_init'!A24</f>
        <v>Mississippi</v>
      </c>
      <c r="B18">
        <f>'2016_init'!B24</f>
        <v>2016</v>
      </c>
      <c r="C18">
        <f>'2016_init'!C24</f>
        <v>1</v>
      </c>
      <c r="D18">
        <f>'2016_init'!D24</f>
        <v>0.32700000000000001</v>
      </c>
      <c r="E18">
        <f>'2016_init'!E24</f>
        <v>0.12</v>
      </c>
      <c r="F18">
        <f>'2016_init'!F24</f>
        <v>3.9239999999999997E-2</v>
      </c>
      <c r="G18" s="1">
        <f>'2016_init'!G24</f>
        <v>365</v>
      </c>
      <c r="H18">
        <f>'2016_init'!H24</f>
        <v>0</v>
      </c>
      <c r="I18">
        <f>'2016_init'!I24</f>
        <v>1</v>
      </c>
      <c r="J18">
        <f>'2016_init'!J24</f>
        <v>2015</v>
      </c>
      <c r="K18">
        <f>'2016_init'!K24</f>
        <v>0.5</v>
      </c>
    </row>
    <row r="19" spans="1:11" x14ac:dyDescent="0.2">
      <c r="A19" t="str">
        <f>'2016_init'!A25</f>
        <v>Missouri</v>
      </c>
      <c r="B19">
        <f>'2016_init'!B25</f>
        <v>2016</v>
      </c>
      <c r="C19">
        <f>'2016_init'!C25</f>
        <v>1</v>
      </c>
      <c r="D19">
        <f>'2016_init'!D25</f>
        <v>0.60299999999999998</v>
      </c>
      <c r="E19">
        <f>'2016_init'!E25</f>
        <v>0.05</v>
      </c>
      <c r="F19">
        <f>'2016_init'!F25</f>
        <v>3.015E-2</v>
      </c>
      <c r="G19" s="1">
        <f>'2016_init'!G25</f>
        <v>540</v>
      </c>
      <c r="H19">
        <f>'2016_init'!H25</f>
        <v>0</v>
      </c>
      <c r="I19">
        <f>'2016_init'!I25</f>
        <v>1</v>
      </c>
      <c r="J19">
        <f>'2016_init'!J25</f>
        <v>2016</v>
      </c>
      <c r="K19">
        <f>'2016_init'!K25</f>
        <v>0.5</v>
      </c>
    </row>
    <row r="20" spans="1:11" x14ac:dyDescent="0.2">
      <c r="A20" t="str">
        <f>'2016_init'!A26</f>
        <v>Montana</v>
      </c>
      <c r="B20">
        <f>'2016_init'!B26</f>
        <v>2016</v>
      </c>
      <c r="C20">
        <f>'2016_init'!C26</f>
        <v>1</v>
      </c>
      <c r="D20">
        <f>'2016_init'!D26</f>
        <v>0.63</v>
      </c>
      <c r="E20">
        <f>'2016_init'!E26</f>
        <v>0.05</v>
      </c>
      <c r="F20">
        <f>'2016_init'!F26</f>
        <v>3.15E-2</v>
      </c>
      <c r="G20" s="1">
        <f>'2016_init'!G26</f>
        <v>270</v>
      </c>
      <c r="H20">
        <f>'2016_init'!H26</f>
        <v>0</v>
      </c>
      <c r="I20">
        <f>'2016_init'!I26</f>
        <v>1</v>
      </c>
      <c r="J20">
        <f>'2016_init'!J26</f>
        <v>2016</v>
      </c>
      <c r="K20">
        <f>'2016_init'!K26</f>
        <v>0.5</v>
      </c>
    </row>
    <row r="21" spans="1:11" x14ac:dyDescent="0.2">
      <c r="A21" t="str">
        <f>'2016_init'!A27</f>
        <v>Nebraska</v>
      </c>
      <c r="B21">
        <f>'2016_init'!B27</f>
        <v>2016</v>
      </c>
      <c r="C21">
        <f>'2016_init'!C27</f>
        <v>1</v>
      </c>
      <c r="D21">
        <f>'2016_init'!D27</f>
        <v>0.71699999999999997</v>
      </c>
      <c r="E21">
        <f>'2016_init'!E27</f>
        <v>7.0000000000000007E-2</v>
      </c>
      <c r="F21">
        <f>'2016_init'!F27</f>
        <v>5.0190000000000005E-2</v>
      </c>
      <c r="G21" s="1">
        <f>'2016_init'!G27</f>
        <v>730</v>
      </c>
      <c r="H21">
        <f>'2016_init'!H27</f>
        <v>0</v>
      </c>
      <c r="I21">
        <f>'2016_init'!I27</f>
        <v>1</v>
      </c>
      <c r="J21">
        <f>'2016_init'!J27</f>
        <v>2014</v>
      </c>
      <c r="K21">
        <f>'2016_init'!K27</f>
        <v>0.5</v>
      </c>
    </row>
    <row r="22" spans="1:11" x14ac:dyDescent="0.2">
      <c r="A22" t="str">
        <f>'2016_init'!A28</f>
        <v>Nevada</v>
      </c>
      <c r="B22">
        <f>'2016_init'!B28</f>
        <v>2016</v>
      </c>
      <c r="C22">
        <f>'2016_init'!C28</f>
        <v>1</v>
      </c>
      <c r="D22">
        <f>'2016_init'!D28</f>
        <v>0.32600000000000001</v>
      </c>
      <c r="E22">
        <f>'2016_init'!E28</f>
        <v>0.1</v>
      </c>
      <c r="F22">
        <f>'2016_init'!F28</f>
        <v>3.2600000000000004E-2</v>
      </c>
      <c r="G22" s="1">
        <f>'2016_init'!G28</f>
        <v>365</v>
      </c>
      <c r="H22">
        <f>'2016_init'!H28</f>
        <v>0</v>
      </c>
      <c r="I22">
        <f>'2016_init'!I28</f>
        <v>1</v>
      </c>
      <c r="J22">
        <f>'2016_init'!J28</f>
        <v>2016</v>
      </c>
      <c r="K22">
        <f>'2016_init'!K28</f>
        <v>0.5</v>
      </c>
    </row>
    <row r="23" spans="1:11" x14ac:dyDescent="0.2">
      <c r="A23" t="str">
        <f>'2016_init'!A29</f>
        <v>New Jersey</v>
      </c>
      <c r="B23">
        <f>'2016_init'!B29</f>
        <v>2016</v>
      </c>
      <c r="C23">
        <f>'2016_init'!C29</f>
        <v>0</v>
      </c>
      <c r="D23">
        <f>'2016_init'!D29</f>
        <v>0.60699999999999998</v>
      </c>
      <c r="E23">
        <f>'2016_init'!E29</f>
        <v>-99</v>
      </c>
      <c r="F23">
        <f>'2016_init'!F29</f>
        <v>-99</v>
      </c>
      <c r="G23" s="1">
        <f>'2016_init'!G29</f>
        <v>-99</v>
      </c>
      <c r="H23">
        <f>'2016_init'!H29</f>
        <v>-99</v>
      </c>
      <c r="I23">
        <f>'2016_init'!I29</f>
        <v>1</v>
      </c>
      <c r="J23">
        <f>'2016_init'!J29</f>
        <v>-99</v>
      </c>
      <c r="K23">
        <f>'2016_init'!K29</f>
        <v>0.5</v>
      </c>
    </row>
    <row r="24" spans="1:11" x14ac:dyDescent="0.2">
      <c r="A24" t="str">
        <f>'2016_init'!A30</f>
        <v>New Mexico</v>
      </c>
      <c r="B24">
        <f>'2016_init'!B30</f>
        <v>2016</v>
      </c>
      <c r="C24">
        <f>'2016_init'!C30</f>
        <v>0</v>
      </c>
      <c r="D24">
        <f>'2016_init'!D30</f>
        <v>0.42099999999999999</v>
      </c>
      <c r="E24">
        <f>'2016_init'!E30</f>
        <v>-99</v>
      </c>
      <c r="F24">
        <f>'2016_init'!F30</f>
        <v>-99</v>
      </c>
      <c r="G24" s="1">
        <f>'2016_init'!G30</f>
        <v>-99</v>
      </c>
      <c r="H24">
        <f>'2016_init'!H30</f>
        <v>0</v>
      </c>
      <c r="I24">
        <f>'2016_init'!I30</f>
        <v>1</v>
      </c>
      <c r="J24">
        <f>'2016_init'!J30</f>
        <v>-99</v>
      </c>
      <c r="K24">
        <f>'2016_init'!K30</f>
        <v>0.5</v>
      </c>
    </row>
    <row r="25" spans="1:11" x14ac:dyDescent="0.2">
      <c r="A25" t="str">
        <f>'2016_init'!A31</f>
        <v>North Dakota</v>
      </c>
      <c r="B25">
        <f>'2016_init'!B31</f>
        <v>2016</v>
      </c>
      <c r="C25">
        <f>'2016_init'!C31</f>
        <v>1</v>
      </c>
      <c r="D25">
        <f>'2016_init'!D31</f>
        <v>1</v>
      </c>
      <c r="E25">
        <f>'2016_init'!E31</f>
        <v>0.02</v>
      </c>
      <c r="F25">
        <f>'2016_init'!F31</f>
        <v>0.02</v>
      </c>
      <c r="G25" s="1">
        <f>'2016_init'!G31</f>
        <v>365</v>
      </c>
      <c r="H25">
        <f>'2016_init'!H31</f>
        <v>0</v>
      </c>
      <c r="I25">
        <f>'2016_init'!I31</f>
        <v>1</v>
      </c>
      <c r="J25">
        <f>'2016_init'!J31</f>
        <v>2016</v>
      </c>
      <c r="K25">
        <f>'2016_init'!K31</f>
        <v>0.5</v>
      </c>
    </row>
    <row r="26" spans="1:11" x14ac:dyDescent="0.2">
      <c r="A26" t="str">
        <f>'2016_init'!A32</f>
        <v>Ohio</v>
      </c>
      <c r="B26">
        <f>'2016_init'!B32</f>
        <v>2016</v>
      </c>
      <c r="C26">
        <f>'2016_init'!C32</f>
        <v>1</v>
      </c>
      <c r="D26">
        <f>'2016_init'!D32</f>
        <v>0.38500000000000001</v>
      </c>
      <c r="E26">
        <f>'2016_init'!E32</f>
        <v>0.06</v>
      </c>
      <c r="F26">
        <f>'2016_init'!F32</f>
        <v>2.3099999999999999E-2</v>
      </c>
      <c r="G26" s="1">
        <f>'2016_init'!G32</f>
        <v>445</v>
      </c>
      <c r="H26">
        <f>'2016_init'!H32</f>
        <v>0</v>
      </c>
      <c r="I26">
        <f>'2016_init'!I32</f>
        <v>1</v>
      </c>
      <c r="J26">
        <f>'2016_init'!J32</f>
        <v>2015</v>
      </c>
      <c r="K26">
        <f>'2016_init'!K32</f>
        <v>0.5</v>
      </c>
    </row>
    <row r="27" spans="1:11" x14ac:dyDescent="0.2">
      <c r="A27" t="str">
        <f>'2016_init'!A33</f>
        <v>Oklahoma</v>
      </c>
      <c r="B27">
        <f>'2016_init'!B33</f>
        <v>2016</v>
      </c>
      <c r="C27">
        <f>'2016_init'!C33</f>
        <v>1</v>
      </c>
      <c r="D27">
        <f>'2016_init'!D33</f>
        <v>0.32300000000000001</v>
      </c>
      <c r="E27">
        <f>'2016_init'!E33</f>
        <v>0.08</v>
      </c>
      <c r="F27">
        <f>'2016_init'!F33</f>
        <v>2.5840000000000002E-2</v>
      </c>
      <c r="G27" s="1">
        <f>'2016_init'!G33</f>
        <v>90</v>
      </c>
      <c r="H27">
        <f>'2016_init'!H33</f>
        <v>0</v>
      </c>
      <c r="I27">
        <f>'2016_init'!I33</f>
        <v>1</v>
      </c>
      <c r="J27">
        <f>'2016_init'!J33</f>
        <v>2016</v>
      </c>
      <c r="K27">
        <f>'2016_init'!K33</f>
        <v>0.5</v>
      </c>
    </row>
    <row r="28" spans="1:11" x14ac:dyDescent="0.2">
      <c r="A28" t="str">
        <f>'2016_init'!A34</f>
        <v>Oregon</v>
      </c>
      <c r="B28">
        <f>'2016_init'!B34</f>
        <v>2016</v>
      </c>
      <c r="C28">
        <f>'2016_init'!C34</f>
        <v>1</v>
      </c>
      <c r="D28">
        <f>'2016_init'!D34</f>
        <v>0.51800000000000002</v>
      </c>
      <c r="E28">
        <f>'2016_init'!E34</f>
        <v>0.06</v>
      </c>
      <c r="F28">
        <f>'2016_init'!F34</f>
        <v>3.108E-2</v>
      </c>
      <c r="G28" s="1">
        <f>'2016_init'!G34</f>
        <v>730</v>
      </c>
      <c r="H28">
        <f>'2016_init'!H34</f>
        <v>0</v>
      </c>
      <c r="I28">
        <f>'2016_init'!I34</f>
        <v>1</v>
      </c>
      <c r="J28">
        <f>'2016_init'!J34</f>
        <v>2016</v>
      </c>
      <c r="K28">
        <f>'2016_init'!K34</f>
        <v>0.5</v>
      </c>
    </row>
    <row r="29" spans="1:11" x14ac:dyDescent="0.2">
      <c r="A29" t="str">
        <f>'2016_init'!A35</f>
        <v>Rhode Island</v>
      </c>
      <c r="B29">
        <f>'2016_init'!B35</f>
        <v>2016</v>
      </c>
      <c r="C29">
        <f>'2016_init'!C35</f>
        <v>0</v>
      </c>
      <c r="D29">
        <f>'2016_init'!D35</f>
        <v>0.40400000000000003</v>
      </c>
      <c r="E29">
        <f>'2016_init'!E35</f>
        <v>-99</v>
      </c>
      <c r="F29">
        <f>'2016_init'!F35</f>
        <v>-99</v>
      </c>
      <c r="G29" s="1">
        <f>'2016_init'!G35</f>
        <v>-99</v>
      </c>
      <c r="H29">
        <f>'2016_init'!H35</f>
        <v>-99</v>
      </c>
      <c r="I29">
        <f>'2016_init'!I35</f>
        <v>1</v>
      </c>
      <c r="J29">
        <f>'2016_init'!J35</f>
        <v>-99</v>
      </c>
      <c r="K29">
        <f>'2016_init'!K35</f>
        <v>0.5</v>
      </c>
    </row>
    <row r="30" spans="1:11" x14ac:dyDescent="0.2">
      <c r="A30" t="str">
        <f>'2016_init'!A36</f>
        <v>South Dakota</v>
      </c>
      <c r="B30">
        <f>'2016_init'!B36</f>
        <v>2016</v>
      </c>
      <c r="C30">
        <f>'2016_init'!C36</f>
        <v>1</v>
      </c>
      <c r="D30">
        <f>'2016_init'!D36</f>
        <v>0.437</v>
      </c>
      <c r="E30">
        <f>'2016_init'!E36</f>
        <v>0.05</v>
      </c>
      <c r="F30">
        <f>'2016_init'!F36</f>
        <v>2.1850000000000001E-2</v>
      </c>
      <c r="G30" s="1">
        <f>'2016_init'!G36</f>
        <v>365</v>
      </c>
      <c r="H30">
        <f>'2016_init'!H36</f>
        <v>0</v>
      </c>
      <c r="I30">
        <f>'2016_init'!I36</f>
        <v>1</v>
      </c>
      <c r="J30">
        <f>'2016_init'!J36</f>
        <v>2016</v>
      </c>
      <c r="K30">
        <f>'2016_init'!K36</f>
        <v>0.5</v>
      </c>
    </row>
    <row r="31" spans="1:11" x14ac:dyDescent="0.2">
      <c r="A31" t="str">
        <f>'2016_init'!A37</f>
        <v>Utah</v>
      </c>
      <c r="B31">
        <f>'2016_init'!B37</f>
        <v>2016</v>
      </c>
      <c r="C31">
        <f>'2016_init'!C37</f>
        <v>1</v>
      </c>
      <c r="D31">
        <f>'2016_init'!D37</f>
        <v>0.53300000000000003</v>
      </c>
      <c r="E31">
        <f>'2016_init'!E37</f>
        <v>0.08</v>
      </c>
      <c r="F31">
        <f>'2016_init'!F37</f>
        <v>4.2640000000000004E-2</v>
      </c>
      <c r="G31" s="1">
        <f>'2016_init'!G37</f>
        <v>316</v>
      </c>
      <c r="H31">
        <f>'2016_init'!H37</f>
        <v>0</v>
      </c>
      <c r="I31">
        <f>'2016_init'!I37</f>
        <v>1</v>
      </c>
      <c r="J31">
        <f>'2016_init'!J37</f>
        <v>2004</v>
      </c>
      <c r="K31">
        <f>'2016_init'!K37</f>
        <v>0.5</v>
      </c>
    </row>
    <row r="32" spans="1:11" x14ac:dyDescent="0.2">
      <c r="A32" t="str">
        <f>'2016_init'!A38</f>
        <v>Washington</v>
      </c>
      <c r="B32">
        <f>'2016_init'!B38</f>
        <v>2016</v>
      </c>
      <c r="C32">
        <f>'2016_init'!C38</f>
        <v>1</v>
      </c>
      <c r="D32">
        <f>'2016_init'!D38</f>
        <v>0.58899999999999997</v>
      </c>
      <c r="E32">
        <f>'2016_init'!E38</f>
        <v>0.08</v>
      </c>
      <c r="F32">
        <f>'2016_init'!F38</f>
        <v>4.7119999999999995E-2</v>
      </c>
      <c r="G32" s="1">
        <f>'2016_init'!G38</f>
        <v>180</v>
      </c>
      <c r="H32">
        <f>'2016_init'!H38</f>
        <v>0</v>
      </c>
      <c r="I32">
        <f>'2016_init'!I38</f>
        <v>0</v>
      </c>
      <c r="J32">
        <f>'2016_init'!J38</f>
        <v>2016</v>
      </c>
      <c r="K32">
        <f>'2016_init'!K38</f>
        <v>0.5</v>
      </c>
    </row>
    <row r="33" spans="1:11" x14ac:dyDescent="0.2">
      <c r="A33" t="str">
        <f>'2016_init'!A39</f>
        <v>Wisconsin</v>
      </c>
      <c r="B33">
        <f>'2016_init'!B39</f>
        <v>2016</v>
      </c>
      <c r="C33">
        <f>'2016_init'!C39</f>
        <v>0</v>
      </c>
      <c r="D33">
        <f>'2016_init'!D39</f>
        <v>0.53800000000000003</v>
      </c>
      <c r="E33">
        <f>'2016_init'!E39</f>
        <v>-99</v>
      </c>
      <c r="F33">
        <f>'2016_init'!F39</f>
        <v>-99</v>
      </c>
      <c r="G33" s="1">
        <f>'2016_init'!G39</f>
        <v>-99</v>
      </c>
      <c r="H33">
        <f>'2016_init'!H39</f>
        <v>-99</v>
      </c>
      <c r="I33">
        <f>'2016_init'!I39</f>
        <v>1</v>
      </c>
      <c r="J33">
        <f>'2016_init'!J39</f>
        <v>-99</v>
      </c>
      <c r="K33">
        <f>'2016_init'!K39</f>
        <v>0.5</v>
      </c>
    </row>
    <row r="34" spans="1:11" x14ac:dyDescent="0.2">
      <c r="A34" t="str">
        <f>'2016_init'!A40</f>
        <v>Wyoming</v>
      </c>
      <c r="B34">
        <f>'2016_init'!B40</f>
        <v>2016</v>
      </c>
      <c r="C34">
        <f>'2016_init'!C40</f>
        <v>1</v>
      </c>
      <c r="D34">
        <f>'2016_init'!D40</f>
        <v>0.39100000000000001</v>
      </c>
      <c r="E34">
        <f>'2016_init'!E40</f>
        <v>0.15</v>
      </c>
      <c r="F34">
        <f>'2016_init'!F40</f>
        <v>5.8650000000000001E-2</v>
      </c>
      <c r="G34" s="1">
        <f>'2016_init'!G40</f>
        <v>540</v>
      </c>
      <c r="H34">
        <f>'2016_init'!H40</f>
        <v>0</v>
      </c>
      <c r="I34">
        <f>'2016_init'!I40</f>
        <v>1</v>
      </c>
      <c r="J34">
        <f>'2016_init'!J40</f>
        <v>1996</v>
      </c>
      <c r="K34">
        <f>'2016_init'!K40</f>
        <v>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original data</vt:lpstr>
      <vt:lpstr>2016_Referendum_people's veto</vt:lpstr>
      <vt:lpstr>Recall</vt:lpstr>
      <vt:lpstr>Sheet3</vt:lpstr>
      <vt:lpstr>Referendum 2016 final</vt:lpstr>
      <vt:lpstr>2016_init</vt:lpstr>
      <vt:lpstr>Initiative 2016 final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Max Muustaer</dc:creator>
  <cp:keywords/>
  <dc:description/>
  <cp:lastModifiedBy>Microsoft Office User</cp:lastModifiedBy>
  <cp:revision/>
  <dcterms:created xsi:type="dcterms:W3CDTF">2015-06-30T13:33:27Z</dcterms:created>
  <dcterms:modified xsi:type="dcterms:W3CDTF">2021-04-12T13:19:52Z</dcterms:modified>
  <cp:category/>
  <cp:contentStatus/>
</cp:coreProperties>
</file>